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3\UPUTSTVO 1\PRILOZI\"/>
    </mc:Choice>
  </mc:AlternateContent>
  <workbookProtection workbookPassword="F25C" lockStructure="1"/>
  <bookViews>
    <workbookView xWindow="0" yWindow="0" windowWidth="21570" windowHeight="6555" tabRatio="744" activeTab="1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Area" localSheetId="6">'Т7- квартал'!$A$1:$W$34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6" l="1"/>
  <c r="W12" i="1" l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11" i="1"/>
  <c r="AA11" i="1" l="1"/>
  <c r="AA31" i="1"/>
  <c r="AA24" i="1"/>
  <c r="AA25" i="1"/>
  <c r="AA26" i="1"/>
  <c r="AA27" i="1"/>
  <c r="AA28" i="1"/>
  <c r="AA29" i="1"/>
  <c r="AA30" i="1"/>
  <c r="AA23" i="1"/>
  <c r="AA12" i="1"/>
  <c r="AA14" i="1"/>
  <c r="AA15" i="1"/>
  <c r="AA16" i="1"/>
  <c r="AA17" i="1"/>
  <c r="AA18" i="1"/>
  <c r="AA19" i="1"/>
  <c r="AA20" i="1"/>
  <c r="AA21" i="1"/>
  <c r="AB24" i="1" l="1"/>
  <c r="AB25" i="1"/>
  <c r="AB26" i="1"/>
  <c r="AB27" i="1"/>
  <c r="AB28" i="1"/>
  <c r="AB29" i="1"/>
  <c r="AB30" i="1"/>
  <c r="AB31" i="1"/>
  <c r="AB23" i="1"/>
  <c r="AB12" i="1"/>
  <c r="AB14" i="1"/>
  <c r="AB15" i="1"/>
  <c r="AB16" i="1"/>
  <c r="AB17" i="1"/>
  <c r="AB18" i="1"/>
  <c r="AB19" i="1"/>
  <c r="AB20" i="1"/>
  <c r="AB21" i="1"/>
  <c r="I50" i="16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s="1"/>
  <c r="AB13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Z23" i="1" s="1"/>
  <c r="S22" i="1"/>
  <c r="U22" i="1" s="1"/>
  <c r="U27" i="1"/>
  <c r="Z27" i="1" s="1"/>
  <c r="U31" i="1"/>
  <c r="Z31" i="1" s="1"/>
  <c r="U24" i="1"/>
  <c r="Z24" i="1" s="1"/>
  <c r="U28" i="1"/>
  <c r="Z28" i="1" s="1"/>
  <c r="U25" i="1"/>
  <c r="Z25" i="1" s="1"/>
  <c r="U29" i="1"/>
  <c r="Z29" i="1" s="1"/>
  <c r="U26" i="1"/>
  <c r="Z26" i="1" s="1"/>
  <c r="U30" i="1"/>
  <c r="Z30" i="1" s="1"/>
  <c r="Z42" i="7"/>
  <c r="Z22" i="1" l="1"/>
  <c r="U21" i="1"/>
  <c r="Z21" i="1" s="1"/>
  <c r="U17" i="1"/>
  <c r="Z17" i="1" s="1"/>
  <c r="U20" i="1"/>
  <c r="Z20" i="1" s="1"/>
  <c r="U16" i="1"/>
  <c r="Z16" i="1" s="1"/>
  <c r="U19" i="1"/>
  <c r="Z19" i="1" s="1"/>
  <c r="U15" i="1"/>
  <c r="Z15" i="1" s="1"/>
  <c r="U18" i="1"/>
  <c r="Z18" i="1" s="1"/>
  <c r="U14" i="1"/>
  <c r="Z14" i="1" s="1"/>
  <c r="U11" i="1"/>
  <c r="S10" i="1"/>
  <c r="S32" i="1" s="1"/>
  <c r="Z11" i="1" l="1"/>
  <c r="AB11" i="1" s="1"/>
  <c r="AB10" i="1" s="1"/>
  <c r="AA22" i="1"/>
  <c r="AB22" i="1"/>
  <c r="Z10" i="1"/>
  <c r="Z32" i="1" s="1"/>
  <c r="V35" i="1" s="1"/>
  <c r="AB32" i="1" l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<sst xmlns="http://schemas.openxmlformats.org/spreadsheetml/2006/main" count="587" uniqueCount="168">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</sst>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X4" sqref="X4:AR4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3" t="s">
        <v>75</v>
      </c>
      <c r="B2" s="343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254" t="s">
        <v>91</v>
      </c>
      <c r="N2" s="255"/>
      <c r="X2" s="376">
        <f>+C2</f>
        <v>0</v>
      </c>
      <c r="Y2" s="376"/>
      <c r="Z2" s="376"/>
      <c r="AA2" s="376"/>
      <c r="AB2" s="376"/>
      <c r="AC2" s="376"/>
      <c r="AD2" s="376"/>
      <c r="AE2" s="376"/>
      <c r="AF2" s="376"/>
      <c r="AG2" s="376"/>
      <c r="AS2" s="222">
        <f>+C2</f>
        <v>0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>
        <f>+C2</f>
        <v>0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61" t="s">
        <v>124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</row>
    <row r="4" spans="1:86" ht="19.5" thickBot="1" x14ac:dyDescent="0.35">
      <c r="B4" s="223" t="s">
        <v>95</v>
      </c>
      <c r="C4" s="363" t="s">
        <v>92</v>
      </c>
      <c r="D4" s="322"/>
      <c r="E4" s="322"/>
      <c r="F4" s="322"/>
      <c r="G4" s="322"/>
      <c r="H4" s="322"/>
      <c r="I4" s="322"/>
      <c r="J4" s="322"/>
      <c r="K4" s="322"/>
      <c r="L4" s="323"/>
      <c r="M4" s="323"/>
      <c r="N4" s="323"/>
      <c r="O4" s="322"/>
      <c r="P4" s="322"/>
      <c r="Q4" s="322"/>
      <c r="R4" s="322"/>
      <c r="S4" s="322"/>
      <c r="T4" s="322"/>
      <c r="U4" s="322"/>
      <c r="V4" s="322"/>
      <c r="W4" s="364"/>
      <c r="X4" s="322" t="s">
        <v>98</v>
      </c>
      <c r="Y4" s="322"/>
      <c r="Z4" s="322"/>
      <c r="AA4" s="322"/>
      <c r="AB4" s="322"/>
      <c r="AC4" s="322"/>
      <c r="AD4" s="322"/>
      <c r="AE4" s="322"/>
      <c r="AF4" s="322"/>
      <c r="AG4" s="323"/>
      <c r="AH4" s="323"/>
      <c r="AI4" s="323"/>
      <c r="AJ4" s="322"/>
      <c r="AK4" s="322"/>
      <c r="AL4" s="322"/>
      <c r="AM4" s="322"/>
      <c r="AN4" s="322"/>
      <c r="AO4" s="322"/>
      <c r="AP4" s="322"/>
      <c r="AQ4" s="322"/>
      <c r="AR4" s="322"/>
      <c r="AS4" s="321" t="s">
        <v>93</v>
      </c>
      <c r="AT4" s="322"/>
      <c r="AU4" s="322"/>
      <c r="AV4" s="322"/>
      <c r="AW4" s="322"/>
      <c r="AX4" s="322"/>
      <c r="AY4" s="322"/>
      <c r="AZ4" s="322"/>
      <c r="BA4" s="322"/>
      <c r="BB4" s="323"/>
      <c r="BC4" s="323"/>
      <c r="BD4" s="323"/>
      <c r="BE4" s="322"/>
      <c r="BF4" s="322"/>
      <c r="BG4" s="322"/>
      <c r="BH4" s="322"/>
      <c r="BI4" s="322"/>
      <c r="BJ4" s="322"/>
      <c r="BK4" s="322"/>
      <c r="BL4" s="322"/>
      <c r="BM4" s="322"/>
      <c r="BN4" s="321" t="s">
        <v>94</v>
      </c>
      <c r="BO4" s="322"/>
      <c r="BP4" s="322"/>
      <c r="BQ4" s="322"/>
      <c r="BR4" s="322"/>
      <c r="BS4" s="322"/>
      <c r="BT4" s="322"/>
      <c r="BU4" s="322"/>
      <c r="BV4" s="322"/>
      <c r="BW4" s="323"/>
      <c r="BX4" s="323"/>
      <c r="BY4" s="323"/>
      <c r="BZ4" s="322"/>
      <c r="CA4" s="322"/>
      <c r="CB4" s="322"/>
      <c r="CC4" s="322"/>
      <c r="CD4" s="322"/>
      <c r="CE4" s="322"/>
      <c r="CF4" s="322"/>
      <c r="CG4" s="322"/>
      <c r="CH4" s="322"/>
    </row>
    <row r="5" spans="1:86" ht="68.45" customHeight="1" x14ac:dyDescent="0.25">
      <c r="A5" s="350" t="s">
        <v>71</v>
      </c>
      <c r="B5" s="352" t="s">
        <v>0</v>
      </c>
      <c r="C5" s="365" t="s">
        <v>116</v>
      </c>
      <c r="D5" s="366"/>
      <c r="E5" s="367"/>
      <c r="F5" s="368" t="s">
        <v>117</v>
      </c>
      <c r="G5" s="369"/>
      <c r="H5" s="370"/>
      <c r="I5" s="371" t="s">
        <v>118</v>
      </c>
      <c r="J5" s="366"/>
      <c r="K5" s="366"/>
      <c r="L5" s="372" t="s">
        <v>119</v>
      </c>
      <c r="M5" s="372"/>
      <c r="N5" s="372"/>
      <c r="O5" s="368" t="s">
        <v>120</v>
      </c>
      <c r="P5" s="369"/>
      <c r="Q5" s="370"/>
      <c r="R5" s="368" t="s">
        <v>121</v>
      </c>
      <c r="S5" s="369"/>
      <c r="T5" s="370"/>
      <c r="U5" s="371" t="s">
        <v>122</v>
      </c>
      <c r="V5" s="366"/>
      <c r="W5" s="373"/>
      <c r="X5" s="325" t="s">
        <v>123</v>
      </c>
      <c r="Y5" s="325"/>
      <c r="Z5" s="326"/>
      <c r="AA5" s="327" t="s">
        <v>117</v>
      </c>
      <c r="AB5" s="328"/>
      <c r="AC5" s="329"/>
      <c r="AD5" s="330" t="s">
        <v>118</v>
      </c>
      <c r="AE5" s="331"/>
      <c r="AF5" s="331"/>
      <c r="AG5" s="332" t="s">
        <v>119</v>
      </c>
      <c r="AH5" s="332"/>
      <c r="AI5" s="332"/>
      <c r="AJ5" s="327" t="s">
        <v>120</v>
      </c>
      <c r="AK5" s="328"/>
      <c r="AL5" s="329"/>
      <c r="AM5" s="327" t="s">
        <v>121</v>
      </c>
      <c r="AN5" s="328"/>
      <c r="AO5" s="329"/>
      <c r="AP5" s="330" t="s">
        <v>122</v>
      </c>
      <c r="AQ5" s="331"/>
      <c r="AR5" s="331"/>
      <c r="AS5" s="324" t="s">
        <v>123</v>
      </c>
      <c r="AT5" s="325"/>
      <c r="AU5" s="326"/>
      <c r="AV5" s="327" t="s">
        <v>117</v>
      </c>
      <c r="AW5" s="328"/>
      <c r="AX5" s="329"/>
      <c r="AY5" s="330" t="s">
        <v>118</v>
      </c>
      <c r="AZ5" s="331"/>
      <c r="BA5" s="331"/>
      <c r="BB5" s="332" t="s">
        <v>119</v>
      </c>
      <c r="BC5" s="332"/>
      <c r="BD5" s="332"/>
      <c r="BE5" s="327" t="s">
        <v>120</v>
      </c>
      <c r="BF5" s="328"/>
      <c r="BG5" s="329"/>
      <c r="BH5" s="327" t="s">
        <v>121</v>
      </c>
      <c r="BI5" s="328"/>
      <c r="BJ5" s="329"/>
      <c r="BK5" s="330" t="s">
        <v>122</v>
      </c>
      <c r="BL5" s="331"/>
      <c r="BM5" s="331"/>
      <c r="BN5" s="324" t="s">
        <v>123</v>
      </c>
      <c r="BO5" s="325"/>
      <c r="BP5" s="326"/>
      <c r="BQ5" s="327" t="s">
        <v>117</v>
      </c>
      <c r="BR5" s="328"/>
      <c r="BS5" s="329"/>
      <c r="BT5" s="330" t="s">
        <v>118</v>
      </c>
      <c r="BU5" s="331"/>
      <c r="BV5" s="331"/>
      <c r="BW5" s="332" t="s">
        <v>119</v>
      </c>
      <c r="BX5" s="332"/>
      <c r="BY5" s="332"/>
      <c r="BZ5" s="327" t="s">
        <v>120</v>
      </c>
      <c r="CA5" s="328"/>
      <c r="CB5" s="329"/>
      <c r="CC5" s="327" t="s">
        <v>121</v>
      </c>
      <c r="CD5" s="328"/>
      <c r="CE5" s="329"/>
      <c r="CF5" s="330" t="s">
        <v>122</v>
      </c>
      <c r="CG5" s="331"/>
      <c r="CH5" s="331"/>
    </row>
    <row r="6" spans="1:86" ht="75.75" customHeight="1" x14ac:dyDescent="0.25">
      <c r="A6" s="351"/>
      <c r="B6" s="353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37">
        <v>1</v>
      </c>
      <c r="B7" s="354">
        <v>2</v>
      </c>
      <c r="C7" s="374">
        <v>3</v>
      </c>
      <c r="D7" s="341">
        <v>4</v>
      </c>
      <c r="E7" s="341" t="s">
        <v>4</v>
      </c>
      <c r="F7" s="341">
        <v>6</v>
      </c>
      <c r="G7" s="341">
        <v>7</v>
      </c>
      <c r="H7" s="341" t="s">
        <v>81</v>
      </c>
      <c r="I7" s="341">
        <v>9</v>
      </c>
      <c r="J7" s="341">
        <v>10</v>
      </c>
      <c r="K7" s="348">
        <v>11</v>
      </c>
      <c r="L7" s="360">
        <v>12</v>
      </c>
      <c r="M7" s="360">
        <v>13</v>
      </c>
      <c r="N7" s="360" t="s">
        <v>82</v>
      </c>
      <c r="O7" s="341">
        <v>15</v>
      </c>
      <c r="P7" s="341">
        <v>16</v>
      </c>
      <c r="Q7" s="341" t="s">
        <v>83</v>
      </c>
      <c r="R7" s="341">
        <v>18</v>
      </c>
      <c r="S7" s="341">
        <v>19</v>
      </c>
      <c r="T7" s="341" t="s">
        <v>84</v>
      </c>
      <c r="U7" s="341">
        <v>21</v>
      </c>
      <c r="V7" s="341">
        <v>22</v>
      </c>
      <c r="W7" s="358" t="s">
        <v>104</v>
      </c>
      <c r="X7" s="356">
        <v>3</v>
      </c>
      <c r="Y7" s="333">
        <v>4</v>
      </c>
      <c r="Z7" s="333" t="s">
        <v>4</v>
      </c>
      <c r="AA7" s="333">
        <v>6</v>
      </c>
      <c r="AB7" s="333">
        <v>7</v>
      </c>
      <c r="AC7" s="333" t="s">
        <v>81</v>
      </c>
      <c r="AD7" s="335">
        <v>9</v>
      </c>
      <c r="AE7" s="335">
        <v>10</v>
      </c>
      <c r="AF7" s="319">
        <v>11</v>
      </c>
      <c r="AG7" s="337">
        <v>12</v>
      </c>
      <c r="AH7" s="337">
        <v>13</v>
      </c>
      <c r="AI7" s="337" t="s">
        <v>82</v>
      </c>
      <c r="AJ7" s="333">
        <v>15</v>
      </c>
      <c r="AK7" s="333">
        <v>16</v>
      </c>
      <c r="AL7" s="333" t="s">
        <v>83</v>
      </c>
      <c r="AM7" s="333">
        <v>18</v>
      </c>
      <c r="AN7" s="333">
        <v>19</v>
      </c>
      <c r="AO7" s="333" t="s">
        <v>84</v>
      </c>
      <c r="AP7" s="335">
        <v>21</v>
      </c>
      <c r="AQ7" s="335">
        <v>22</v>
      </c>
      <c r="AR7" s="319" t="s">
        <v>104</v>
      </c>
      <c r="AS7" s="333">
        <v>3</v>
      </c>
      <c r="AT7" s="333">
        <v>4</v>
      </c>
      <c r="AU7" s="333" t="s">
        <v>4</v>
      </c>
      <c r="AV7" s="333">
        <v>6</v>
      </c>
      <c r="AW7" s="333">
        <v>7</v>
      </c>
      <c r="AX7" s="333" t="s">
        <v>81</v>
      </c>
      <c r="AY7" s="335">
        <v>9</v>
      </c>
      <c r="AZ7" s="335">
        <v>10</v>
      </c>
      <c r="BA7" s="319">
        <v>11</v>
      </c>
      <c r="BB7" s="337">
        <v>12</v>
      </c>
      <c r="BC7" s="337">
        <v>13</v>
      </c>
      <c r="BD7" s="337" t="s">
        <v>82</v>
      </c>
      <c r="BE7" s="333">
        <v>15</v>
      </c>
      <c r="BF7" s="333">
        <v>16</v>
      </c>
      <c r="BG7" s="333" t="s">
        <v>83</v>
      </c>
      <c r="BH7" s="333">
        <v>18</v>
      </c>
      <c r="BI7" s="333">
        <v>19</v>
      </c>
      <c r="BJ7" s="333" t="s">
        <v>84</v>
      </c>
      <c r="BK7" s="335">
        <v>21</v>
      </c>
      <c r="BL7" s="335">
        <v>22</v>
      </c>
      <c r="BM7" s="319" t="s">
        <v>104</v>
      </c>
      <c r="BN7" s="333">
        <v>3</v>
      </c>
      <c r="BO7" s="333">
        <v>4</v>
      </c>
      <c r="BP7" s="333" t="s">
        <v>4</v>
      </c>
      <c r="BQ7" s="333">
        <v>6</v>
      </c>
      <c r="BR7" s="333">
        <v>7</v>
      </c>
      <c r="BS7" s="333" t="s">
        <v>81</v>
      </c>
      <c r="BT7" s="335">
        <v>9</v>
      </c>
      <c r="BU7" s="335">
        <v>10</v>
      </c>
      <c r="BV7" s="319">
        <v>11</v>
      </c>
      <c r="BW7" s="337">
        <v>12</v>
      </c>
      <c r="BX7" s="337">
        <v>13</v>
      </c>
      <c r="BY7" s="337" t="s">
        <v>82</v>
      </c>
      <c r="BZ7" s="333">
        <v>15</v>
      </c>
      <c r="CA7" s="333">
        <v>16</v>
      </c>
      <c r="CB7" s="333" t="s">
        <v>83</v>
      </c>
      <c r="CC7" s="333">
        <v>18</v>
      </c>
      <c r="CD7" s="333">
        <v>19</v>
      </c>
      <c r="CE7" s="333" t="s">
        <v>84</v>
      </c>
      <c r="CF7" s="335">
        <v>21</v>
      </c>
      <c r="CG7" s="335">
        <v>22</v>
      </c>
      <c r="CH7" s="319" t="s">
        <v>104</v>
      </c>
    </row>
    <row r="8" spans="1:86" ht="15.75" thickBot="1" x14ac:dyDescent="0.3">
      <c r="A8" s="337"/>
      <c r="B8" s="355"/>
      <c r="C8" s="375"/>
      <c r="D8" s="342"/>
      <c r="E8" s="342"/>
      <c r="F8" s="342"/>
      <c r="G8" s="342"/>
      <c r="H8" s="342"/>
      <c r="I8" s="342"/>
      <c r="J8" s="342"/>
      <c r="K8" s="349"/>
      <c r="L8" s="341"/>
      <c r="M8" s="341"/>
      <c r="N8" s="341"/>
      <c r="O8" s="342"/>
      <c r="P8" s="342"/>
      <c r="Q8" s="342"/>
      <c r="R8" s="342"/>
      <c r="S8" s="342"/>
      <c r="T8" s="342"/>
      <c r="U8" s="342"/>
      <c r="V8" s="342"/>
      <c r="W8" s="359"/>
      <c r="X8" s="357"/>
      <c r="Y8" s="338"/>
      <c r="Z8" s="338"/>
      <c r="AA8" s="338"/>
      <c r="AB8" s="338"/>
      <c r="AC8" s="338"/>
      <c r="AD8" s="339"/>
      <c r="AE8" s="339"/>
      <c r="AF8" s="340"/>
      <c r="AG8" s="333"/>
      <c r="AH8" s="333"/>
      <c r="AI8" s="333"/>
      <c r="AJ8" s="338"/>
      <c r="AK8" s="338"/>
      <c r="AL8" s="338"/>
      <c r="AM8" s="338"/>
      <c r="AN8" s="338"/>
      <c r="AO8" s="338"/>
      <c r="AP8" s="339"/>
      <c r="AQ8" s="339"/>
      <c r="AR8" s="340"/>
      <c r="AS8" s="334"/>
      <c r="AT8" s="334"/>
      <c r="AU8" s="334"/>
      <c r="AV8" s="334"/>
      <c r="AW8" s="334"/>
      <c r="AX8" s="334"/>
      <c r="AY8" s="336"/>
      <c r="AZ8" s="336"/>
      <c r="BA8" s="320"/>
      <c r="BB8" s="337"/>
      <c r="BC8" s="337"/>
      <c r="BD8" s="337"/>
      <c r="BE8" s="334"/>
      <c r="BF8" s="334"/>
      <c r="BG8" s="334"/>
      <c r="BH8" s="334"/>
      <c r="BI8" s="334"/>
      <c r="BJ8" s="334"/>
      <c r="BK8" s="336"/>
      <c r="BL8" s="336"/>
      <c r="BM8" s="320"/>
      <c r="BN8" s="334"/>
      <c r="BO8" s="334"/>
      <c r="BP8" s="334"/>
      <c r="BQ8" s="334"/>
      <c r="BR8" s="334"/>
      <c r="BS8" s="334"/>
      <c r="BT8" s="336"/>
      <c r="BU8" s="336"/>
      <c r="BV8" s="320"/>
      <c r="BW8" s="337"/>
      <c r="BX8" s="337"/>
      <c r="BY8" s="337"/>
      <c r="BZ8" s="334"/>
      <c r="CA8" s="334"/>
      <c r="CB8" s="334"/>
      <c r="CC8" s="334"/>
      <c r="CD8" s="334"/>
      <c r="CE8" s="334"/>
      <c r="CF8" s="336"/>
      <c r="CG8" s="336"/>
      <c r="CH8" s="320"/>
    </row>
    <row r="9" spans="1:86" ht="29.25" x14ac:dyDescent="0.25">
      <c r="A9" s="347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47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47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47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47">
        <v>2</v>
      </c>
      <c r="B13" s="113" t="s">
        <v>8</v>
      </c>
      <c r="C13" s="192">
        <f>C15</f>
        <v>0</v>
      </c>
      <c r="D13" s="144">
        <f>D14+D15</f>
        <v>0</v>
      </c>
      <c r="E13" s="145">
        <f>SUM(C13:D13)</f>
        <v>0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0</v>
      </c>
      <c r="J13" s="144">
        <f>J14+J15</f>
        <v>0</v>
      </c>
      <c r="K13" s="146">
        <f>SUM(I13:J13)</f>
        <v>0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0</v>
      </c>
      <c r="P13" s="144">
        <f>P14+P15</f>
        <v>0</v>
      </c>
      <c r="Q13" s="146">
        <f>SUM(O13:P13)</f>
        <v>0</v>
      </c>
      <c r="R13" s="143">
        <f>R15</f>
        <v>0</v>
      </c>
      <c r="S13" s="144">
        <f>S14+S15</f>
        <v>0</v>
      </c>
      <c r="T13" s="146">
        <f>SUM(R13:S13)</f>
        <v>0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0</v>
      </c>
      <c r="Y13" s="156">
        <f>Y14+Y15</f>
        <v>0</v>
      </c>
      <c r="Z13" s="174">
        <f>SUM(X13:Y13)</f>
        <v>0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0</v>
      </c>
      <c r="AE13" s="157">
        <f>AE14+AE15</f>
        <v>0</v>
      </c>
      <c r="AF13" s="158">
        <f>SUM(AD13:AE13)</f>
        <v>0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0</v>
      </c>
      <c r="AK13" s="156">
        <f>AK14+AK15</f>
        <v>0</v>
      </c>
      <c r="AL13" s="174">
        <f>SUM(AJ13:AK13)</f>
        <v>0</v>
      </c>
      <c r="AM13" s="155">
        <f>AM15</f>
        <v>0</v>
      </c>
      <c r="AN13" s="156">
        <f>AN14+AN15</f>
        <v>0</v>
      </c>
      <c r="AO13" s="174">
        <f>SUM(AM13:AN13)</f>
        <v>0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47"/>
      <c r="B14" s="114" t="s">
        <v>6</v>
      </c>
      <c r="C14" s="126"/>
      <c r="D14" s="90">
        <f>+Y14+AT14+BO14</f>
        <v>0</v>
      </c>
      <c r="E14" s="105">
        <f>D14</f>
        <v>0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0</v>
      </c>
      <c r="K14" s="139">
        <f>J14</f>
        <v>0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0</v>
      </c>
      <c r="Q14" s="139">
        <f>P14</f>
        <v>0</v>
      </c>
      <c r="R14" s="138"/>
      <c r="S14" s="90">
        <f>+AN14+BI14+CD14</f>
        <v>0</v>
      </c>
      <c r="T14" s="139">
        <f>S14</f>
        <v>0</v>
      </c>
      <c r="U14" s="138"/>
      <c r="V14" s="90">
        <f>+AQ14+BL14+CG14</f>
        <v>0</v>
      </c>
      <c r="W14" s="127">
        <f>V14</f>
        <v>0</v>
      </c>
      <c r="X14" s="198"/>
      <c r="Y14" s="79"/>
      <c r="Z14" s="175">
        <f>Y14</f>
        <v>0</v>
      </c>
      <c r="AA14" s="159"/>
      <c r="AB14" s="79"/>
      <c r="AC14" s="175">
        <f>AB14</f>
        <v>0</v>
      </c>
      <c r="AD14" s="184"/>
      <c r="AE14" s="90">
        <f>+Y14+AB14</f>
        <v>0</v>
      </c>
      <c r="AF14" s="160">
        <f>AE14</f>
        <v>0</v>
      </c>
      <c r="AG14" s="159"/>
      <c r="AH14" s="79"/>
      <c r="AI14" s="175">
        <f>AH14</f>
        <v>0</v>
      </c>
      <c r="AJ14" s="159"/>
      <c r="AK14" s="79"/>
      <c r="AL14" s="175">
        <f>AK14</f>
        <v>0</v>
      </c>
      <c r="AM14" s="159"/>
      <c r="AN14" s="79"/>
      <c r="AO14" s="175">
        <f>AN14</f>
        <v>0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47"/>
      <c r="B15" s="114" t="s">
        <v>7</v>
      </c>
      <c r="C15" s="141">
        <f>+X15+AS15+BN15</f>
        <v>0</v>
      </c>
      <c r="D15" s="91">
        <f>+Y15+AT15+BO15</f>
        <v>0</v>
      </c>
      <c r="E15" s="107">
        <f>SUM(C15:D15)</f>
        <v>0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0</v>
      </c>
      <c r="J15" s="91">
        <f>+AE15+AZ15+BU15</f>
        <v>0</v>
      </c>
      <c r="K15" s="142">
        <f>SUM(I15:J15)</f>
        <v>0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0</v>
      </c>
      <c r="P15" s="91">
        <f>+AK15+BF15+CA15</f>
        <v>0</v>
      </c>
      <c r="Q15" s="142">
        <f>SUM(O15:P15)</f>
        <v>0</v>
      </c>
      <c r="R15" s="140">
        <f>+AM15+BH15+CC15</f>
        <v>0</v>
      </c>
      <c r="S15" s="91">
        <f>+AN15+BI15+CD15</f>
        <v>0</v>
      </c>
      <c r="T15" s="142">
        <f>SUM(R15:S15)</f>
        <v>0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/>
      <c r="Y15" s="86"/>
      <c r="Z15" s="176">
        <f>SUM(X15:Y15)</f>
        <v>0</v>
      </c>
      <c r="AA15" s="161"/>
      <c r="AB15" s="86"/>
      <c r="AC15" s="176">
        <f>SUM(AA15:AB15)</f>
        <v>0</v>
      </c>
      <c r="AD15" s="140">
        <f>+X15+AA15</f>
        <v>0</v>
      </c>
      <c r="AE15" s="91">
        <f>+Y15+AB15</f>
        <v>0</v>
      </c>
      <c r="AF15" s="162">
        <f>SUM(AD15:AE15)</f>
        <v>0</v>
      </c>
      <c r="AG15" s="161"/>
      <c r="AH15" s="86"/>
      <c r="AI15" s="176">
        <f>SUM(AG15:AH15)</f>
        <v>0</v>
      </c>
      <c r="AJ15" s="161"/>
      <c r="AK15" s="86"/>
      <c r="AL15" s="176">
        <f>SUM(AJ15:AK15)</f>
        <v>0</v>
      </c>
      <c r="AM15" s="161"/>
      <c r="AN15" s="86"/>
      <c r="AO15" s="176">
        <f>SUM(AM15:AN15)</f>
        <v>0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 x14ac:dyDescent="0.25">
      <c r="A16" s="347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x14ac:dyDescent="0.25">
      <c r="A17" s="347"/>
      <c r="B17" s="116" t="s">
        <v>45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47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47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47"/>
      <c r="B20" s="118" t="s">
        <v>46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47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47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x14ac:dyDescent="0.25">
      <c r="A23" s="347"/>
      <c r="B23" s="118" t="s">
        <v>47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47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47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x14ac:dyDescent="0.25">
      <c r="A26" s="347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47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47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47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47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47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44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45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46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44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45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46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47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47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47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44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45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45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45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45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45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45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45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45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45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45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45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46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0</v>
      </c>
      <c r="D54" s="110">
        <f t="shared" si="68"/>
        <v>0</v>
      </c>
      <c r="E54" s="111">
        <f t="shared" si="68"/>
        <v>0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0</v>
      </c>
      <c r="J54" s="110">
        <f t="shared" si="68"/>
        <v>0</v>
      </c>
      <c r="K54" s="152">
        <f t="shared" si="68"/>
        <v>0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0</v>
      </c>
      <c r="P54" s="110">
        <f t="shared" si="68"/>
        <v>0</v>
      </c>
      <c r="Q54" s="152">
        <f t="shared" si="68"/>
        <v>0</v>
      </c>
      <c r="R54" s="151">
        <f t="shared" si="68"/>
        <v>0</v>
      </c>
      <c r="S54" s="110">
        <f t="shared" si="68"/>
        <v>0</v>
      </c>
      <c r="T54" s="152">
        <f t="shared" si="68"/>
        <v>0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0</v>
      </c>
      <c r="Y54" s="170">
        <f t="shared" si="68"/>
        <v>0</v>
      </c>
      <c r="Z54" s="182">
        <f t="shared" si="68"/>
        <v>0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0</v>
      </c>
      <c r="AE54" s="171">
        <f t="shared" si="68"/>
        <v>0</v>
      </c>
      <c r="AF54" s="172">
        <f t="shared" si="68"/>
        <v>0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0</v>
      </c>
      <c r="AK54" s="170">
        <f t="shared" si="69"/>
        <v>0</v>
      </c>
      <c r="AL54" s="182">
        <f t="shared" si="69"/>
        <v>0</v>
      </c>
      <c r="AM54" s="169">
        <f t="shared" si="69"/>
        <v>0</v>
      </c>
      <c r="AN54" s="170">
        <f t="shared" si="69"/>
        <v>0</v>
      </c>
      <c r="AO54" s="182">
        <f t="shared" si="69"/>
        <v>0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0</v>
      </c>
      <c r="E56" s="105">
        <f>SUM(C56:D56)</f>
        <v>0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0</v>
      </c>
      <c r="K56" s="139">
        <f>SUM(I56:J56)</f>
        <v>0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0</v>
      </c>
      <c r="Q56" s="139">
        <f>SUM(O56:P56)</f>
        <v>0</v>
      </c>
      <c r="R56" s="138"/>
      <c r="S56" s="104">
        <f>S11+S14+S18+S21+S24+S27+S30+S33+S39+S43+S46+S49+S52</f>
        <v>0</v>
      </c>
      <c r="T56" s="139">
        <f>SUM(R56:S56)</f>
        <v>0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0</v>
      </c>
      <c r="Z56" s="175">
        <f>SUM(X56:Y56)</f>
        <v>0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0</v>
      </c>
      <c r="AF56" s="160">
        <f>SUM(AD56:AE56)</f>
        <v>0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0</v>
      </c>
      <c r="AL56" s="175">
        <f>SUM(AJ56:AK56)</f>
        <v>0</v>
      </c>
      <c r="AM56" s="159"/>
      <c r="AN56" s="2">
        <f>AN11+AN14+AN18+AN21+AN24+AN27+AN30+AN33+AN39+AN43+AN46+AN49+AN52</f>
        <v>0</v>
      </c>
      <c r="AO56" s="175">
        <f>SUM(AM56:AN56)</f>
        <v>0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0</v>
      </c>
      <c r="D57" s="106">
        <f>D12+D15+D19+D22+D25+D28+D31+D34+D37+D40+D44+D47+D50+D53</f>
        <v>0</v>
      </c>
      <c r="E57" s="107">
        <f>SUM(C57:D57)</f>
        <v>0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0</v>
      </c>
      <c r="J57" s="106">
        <f>J12+J15+J19+J22+J25+J28+J31+J34+J37+J40+J44+J47+J50+J53</f>
        <v>0</v>
      </c>
      <c r="K57" s="142">
        <f>SUM(I57:J57)</f>
        <v>0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0</v>
      </c>
      <c r="P57" s="106">
        <f>P12+P15+P19+P22+P25+P28+P31+P34+P37+P40+P44+P47+P50+P53</f>
        <v>0</v>
      </c>
      <c r="Q57" s="142">
        <f>SUM(O57:P57)</f>
        <v>0</v>
      </c>
      <c r="R57" s="150">
        <f>R12+R15+R19+R22+R25+R28+R31+R34+R37+R40+R44+R47+R50+R53</f>
        <v>0</v>
      </c>
      <c r="S57" s="106">
        <f>S12+S15+S19+S22+S25+S28+S31+S34+S37+S40+S44+S47+S50+S53</f>
        <v>0</v>
      </c>
      <c r="T57" s="142">
        <f>SUM(R57:S57)</f>
        <v>0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0</v>
      </c>
      <c r="Y57" s="36">
        <f>Y12+Y15+Y19+Y22+Y25+Y28+Y31+Y34+Y37+Y40+Y44+Y47+Y50+Y53</f>
        <v>0</v>
      </c>
      <c r="Z57" s="176">
        <f>SUM(X57:Y57)</f>
        <v>0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0</v>
      </c>
      <c r="AE57" s="91">
        <f>AE12+AE15+AE19+AE22+AE25+AE28+AE31+AE34+AE37+AE40+AE44+AE47+AE50+AE53</f>
        <v>0</v>
      </c>
      <c r="AF57" s="162">
        <f>SUM(AD57:AE57)</f>
        <v>0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0</v>
      </c>
      <c r="AK57" s="36">
        <f>AK12+AK15+AK19+AK22+AK25+AK28+AK31+AK34+AK37+AK40+AK44+AK47+AK50+AK53</f>
        <v>0</v>
      </c>
      <c r="AL57" s="176">
        <f>SUM(AJ57:AK57)</f>
        <v>0</v>
      </c>
      <c r="AM57" s="173">
        <f>AM12+AM15+AM19+AM22+AM25+AM28+AM31+AM34+AM37+AM40+AM44+AM47+AM50+AM53</f>
        <v>0</v>
      </c>
      <c r="AN57" s="36">
        <f>AN12+AN15+AN19+AN22+AN25+AN28+AN31+AN34+AN37+AN40+AN44+AN47+AN50+AN53</f>
        <v>0</v>
      </c>
      <c r="AO57" s="176">
        <f>SUM(AM57:AN57)</f>
        <v>0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tabSelected="1" view="pageBreakPreview" zoomScale="85" zoomScaleNormal="85" zoomScaleSheetLayoutView="85" workbookViewId="0">
      <selection activeCell="D3" sqref="D3:P3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3" t="s">
        <v>75</v>
      </c>
      <c r="B2" s="343"/>
      <c r="C2" s="384">
        <f>+'Т1 - број запослених'!C2:L2</f>
        <v>0</v>
      </c>
      <c r="D2" s="384"/>
      <c r="E2" s="384"/>
      <c r="F2" s="384"/>
      <c r="G2" s="384"/>
      <c r="H2" s="384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6" t="s">
        <v>167</v>
      </c>
      <c r="E3" s="386"/>
      <c r="F3" s="386"/>
      <c r="G3" s="386"/>
      <c r="H3" s="386"/>
      <c r="I3" s="387"/>
      <c r="J3" s="387"/>
      <c r="K3" s="387"/>
      <c r="L3" s="387"/>
      <c r="M3" s="386"/>
      <c r="N3" s="386"/>
      <c r="O3" s="386"/>
      <c r="P3" s="386"/>
    </row>
    <row r="4" spans="1:21" ht="55.5" customHeight="1" x14ac:dyDescent="0.3">
      <c r="B4" s="223" t="s">
        <v>13</v>
      </c>
      <c r="C4" s="385" t="s">
        <v>128</v>
      </c>
      <c r="D4" s="378"/>
      <c r="E4" s="378"/>
      <c r="F4" s="378"/>
      <c r="G4" s="378"/>
      <c r="H4" s="378"/>
      <c r="I4" s="377" t="s">
        <v>129</v>
      </c>
      <c r="J4" s="378"/>
      <c r="K4" s="379"/>
      <c r="L4" s="268"/>
      <c r="M4" s="378" t="s">
        <v>130</v>
      </c>
      <c r="N4" s="378"/>
      <c r="O4" s="378"/>
      <c r="P4" s="378"/>
      <c r="Q4" s="378"/>
      <c r="R4" s="388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5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37">
        <v>1</v>
      </c>
      <c r="B6" s="333">
        <v>2</v>
      </c>
      <c r="C6" s="333">
        <v>3</v>
      </c>
      <c r="D6" s="333">
        <v>4</v>
      </c>
      <c r="E6" s="333">
        <v>5</v>
      </c>
      <c r="F6" s="333">
        <v>6</v>
      </c>
      <c r="G6" s="335">
        <v>7</v>
      </c>
      <c r="H6" s="354">
        <v>8</v>
      </c>
      <c r="I6" s="380">
        <v>9</v>
      </c>
      <c r="J6" s="333">
        <v>10</v>
      </c>
      <c r="K6" s="382">
        <v>11</v>
      </c>
      <c r="L6" s="316"/>
      <c r="M6" s="389">
        <v>12</v>
      </c>
      <c r="N6" s="333">
        <v>13</v>
      </c>
      <c r="O6" s="335">
        <v>14</v>
      </c>
      <c r="P6" s="333">
        <v>15</v>
      </c>
      <c r="Q6" s="335">
        <v>16</v>
      </c>
      <c r="R6" s="333">
        <v>17</v>
      </c>
    </row>
    <row r="7" spans="1:21" x14ac:dyDescent="0.25">
      <c r="A7" s="337"/>
      <c r="B7" s="334"/>
      <c r="C7" s="334"/>
      <c r="D7" s="334"/>
      <c r="E7" s="334"/>
      <c r="F7" s="334"/>
      <c r="G7" s="336"/>
      <c r="H7" s="355"/>
      <c r="I7" s="381"/>
      <c r="J7" s="334"/>
      <c r="K7" s="383"/>
      <c r="L7" s="317"/>
      <c r="M7" s="390"/>
      <c r="N7" s="334"/>
      <c r="O7" s="336"/>
      <c r="P7" s="334"/>
      <c r="Q7" s="336"/>
      <c r="R7" s="334"/>
    </row>
    <row r="8" spans="1:21" ht="29.25" x14ac:dyDescent="0.25">
      <c r="A8" s="347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8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47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8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47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8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47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8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47">
        <v>2</v>
      </c>
      <c r="B12" s="33" t="s">
        <v>8</v>
      </c>
      <c r="C12" s="214">
        <f>C13+C14</f>
        <v>0</v>
      </c>
      <c r="D12" s="89"/>
      <c r="E12" s="214">
        <f>E13+E14</f>
        <v>0</v>
      </c>
      <c r="F12" s="89"/>
      <c r="G12" s="214">
        <f>G14</f>
        <v>0</v>
      </c>
      <c r="H12" s="277"/>
      <c r="I12" s="297"/>
      <c r="J12" s="89"/>
      <c r="K12" s="298"/>
      <c r="L12" s="318">
        <f t="shared" si="0"/>
        <v>0</v>
      </c>
      <c r="M12" s="288">
        <f>M13+M14</f>
        <v>0</v>
      </c>
      <c r="N12" s="89"/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47"/>
      <c r="B13" s="34" t="s">
        <v>6</v>
      </c>
      <c r="C13" s="215">
        <f>+'Т1 - број запослених'!AF14</f>
        <v>0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8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47"/>
      <c r="B14" s="34" t="s">
        <v>7</v>
      </c>
      <c r="C14" s="215">
        <f>+'Т1 - број запослених'!AF15</f>
        <v>0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8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47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9">
        <f>I16+I19+I22+I25+I28</f>
        <v>0</v>
      </c>
      <c r="J15" s="9">
        <f t="shared" si="1"/>
        <v>0</v>
      </c>
      <c r="K15" s="300">
        <f>K16+K19+K22+K25+K28</f>
        <v>0</v>
      </c>
      <c r="L15" s="318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7"/>
      <c r="B16" s="81" t="s">
        <v>45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1"/>
      <c r="J16" s="80"/>
      <c r="K16" s="302"/>
      <c r="L16" s="318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47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8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47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8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47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3"/>
      <c r="J19" s="270"/>
      <c r="K19" s="304"/>
      <c r="L19" s="318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47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8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47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8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x14ac:dyDescent="0.25">
      <c r="A22" s="347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3"/>
      <c r="J22" s="270"/>
      <c r="K22" s="304"/>
      <c r="L22" s="318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47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8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47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8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x14ac:dyDescent="0.25">
      <c r="A25" s="347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3"/>
      <c r="J25" s="270"/>
      <c r="K25" s="304"/>
      <c r="L25" s="318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47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8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47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8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47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3"/>
      <c r="J28" s="270"/>
      <c r="K28" s="304"/>
      <c r="L28" s="318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47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8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47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8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44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3"/>
      <c r="J31" s="270"/>
      <c r="K31" s="304"/>
      <c r="L31" s="318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45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8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46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8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44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5"/>
      <c r="J34" s="79"/>
      <c r="K34" s="306"/>
      <c r="L34" s="318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45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8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46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8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47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5"/>
      <c r="J37" s="79"/>
      <c r="K37" s="306"/>
      <c r="L37" s="318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47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7"/>
      <c r="J38" s="4"/>
      <c r="K38" s="308"/>
      <c r="L38" s="318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47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7"/>
      <c r="J39" s="4"/>
      <c r="K39" s="308"/>
      <c r="L39" s="318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44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9">
        <f>I41+I44+I47</f>
        <v>0</v>
      </c>
      <c r="J40" s="214">
        <f t="shared" si="3"/>
        <v>0</v>
      </c>
      <c r="K40" s="310">
        <f t="shared" si="3"/>
        <v>0</v>
      </c>
      <c r="L40" s="318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45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1"/>
      <c r="J41" s="80"/>
      <c r="K41" s="302"/>
      <c r="L41" s="318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45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8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45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8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45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1"/>
      <c r="J44" s="271"/>
      <c r="K44" s="312"/>
      <c r="L44" s="318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45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8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45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8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45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3"/>
      <c r="J47" s="270"/>
      <c r="K47" s="304"/>
      <c r="L47" s="318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45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8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45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8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0</v>
      </c>
      <c r="D50" s="40">
        <f t="shared" si="4"/>
        <v>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3">
        <f>I8+I12+I15+I31+I34+I37+I40</f>
        <v>0</v>
      </c>
      <c r="J50" s="40">
        <f t="shared" si="4"/>
        <v>0</v>
      </c>
      <c r="K50" s="314">
        <f t="shared" si="4"/>
        <v>0</v>
      </c>
      <c r="L50" s="318">
        <f t="shared" si="0"/>
        <v>0</v>
      </c>
      <c r="M50" s="291">
        <f t="shared" ref="M50:R50" si="5">M8+M12+M15+M31+M34+M37+M40</f>
        <v>0</v>
      </c>
      <c r="N50" s="40">
        <f t="shared" si="5"/>
        <v>0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8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0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8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0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8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8"/>
    </row>
  </sheetData>
  <sheetProtection password="F25C" sheet="1" objects="1" scenarios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3" t="s">
        <v>75</v>
      </c>
      <c r="B2" s="343"/>
      <c r="C2" s="392">
        <f>+'Т1 - број запослених'!C2:L2</f>
        <v>0</v>
      </c>
      <c r="D2" s="392"/>
      <c r="E2" s="392"/>
      <c r="F2" s="392"/>
      <c r="G2" s="7"/>
      <c r="H2" s="7"/>
    </row>
    <row r="4" spans="1:9" ht="43.5" customHeight="1" x14ac:dyDescent="0.25">
      <c r="B4" s="391" t="s">
        <v>134</v>
      </c>
      <c r="C4" s="391"/>
      <c r="D4" s="391"/>
      <c r="E4" s="391"/>
      <c r="F4" s="391"/>
      <c r="G4" s="391"/>
      <c r="H4" s="391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4" sqref="C4:H4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5" t="s">
        <v>75</v>
      </c>
      <c r="B2" s="395"/>
      <c r="C2" s="406">
        <f>+'Т1 - број запослених'!C2:L2</f>
        <v>0</v>
      </c>
      <c r="D2" s="406"/>
      <c r="E2" s="406"/>
      <c r="F2" s="406"/>
    </row>
    <row r="3" spans="1:15" x14ac:dyDescent="0.25">
      <c r="A3" s="7"/>
      <c r="B3" s="7"/>
    </row>
    <row r="4" spans="1:15" ht="15.75" x14ac:dyDescent="0.25">
      <c r="C4" s="343" t="s">
        <v>137</v>
      </c>
      <c r="D4" s="343"/>
      <c r="E4" s="343"/>
      <c r="F4" s="343"/>
      <c r="G4" s="343"/>
      <c r="H4" s="343"/>
      <c r="I4" s="13"/>
      <c r="J4" s="13"/>
    </row>
    <row r="6" spans="1:15" ht="19.5" customHeight="1" x14ac:dyDescent="0.3">
      <c r="B6" s="227" t="s">
        <v>111</v>
      </c>
      <c r="C6" s="402">
        <v>2022</v>
      </c>
      <c r="D6" s="402"/>
      <c r="E6" s="402"/>
      <c r="F6" s="402"/>
      <c r="G6" s="402"/>
      <c r="H6" s="402"/>
      <c r="I6" s="403">
        <v>2023</v>
      </c>
      <c r="J6" s="404"/>
      <c r="K6" s="404"/>
      <c r="L6" s="405"/>
    </row>
    <row r="7" spans="1:15" ht="37.5" customHeight="1" x14ac:dyDescent="0.25">
      <c r="A7" s="396" t="s">
        <v>2</v>
      </c>
      <c r="B7" s="399" t="s">
        <v>0</v>
      </c>
      <c r="C7" s="393" t="s">
        <v>113</v>
      </c>
      <c r="D7" s="394"/>
      <c r="E7" s="393" t="s">
        <v>138</v>
      </c>
      <c r="F7" s="394"/>
      <c r="G7" s="396" t="s">
        <v>139</v>
      </c>
      <c r="H7" s="396" t="s">
        <v>140</v>
      </c>
      <c r="I7" s="407" t="s">
        <v>141</v>
      </c>
      <c r="J7" s="408"/>
      <c r="K7" s="396" t="s">
        <v>142</v>
      </c>
      <c r="L7" s="396" t="s">
        <v>143</v>
      </c>
    </row>
    <row r="8" spans="1:15" ht="30" customHeight="1" x14ac:dyDescent="0.25">
      <c r="A8" s="397"/>
      <c r="B8" s="400"/>
      <c r="C8" s="396" t="s">
        <v>37</v>
      </c>
      <c r="D8" s="49" t="s">
        <v>61</v>
      </c>
      <c r="E8" s="396" t="s">
        <v>37</v>
      </c>
      <c r="F8" s="49" t="s">
        <v>61</v>
      </c>
      <c r="G8" s="397"/>
      <c r="H8" s="397"/>
      <c r="I8" s="396" t="s">
        <v>37</v>
      </c>
      <c r="J8" s="49" t="s">
        <v>61</v>
      </c>
      <c r="K8" s="397"/>
      <c r="L8" s="397"/>
    </row>
    <row r="9" spans="1:15" ht="56.25" customHeight="1" x14ac:dyDescent="0.25">
      <c r="A9" s="398"/>
      <c r="B9" s="401"/>
      <c r="C9" s="398"/>
      <c r="D9" s="77"/>
      <c r="E9" s="398"/>
      <c r="F9" s="77"/>
      <c r="G9" s="398"/>
      <c r="H9" s="398"/>
      <c r="I9" s="398"/>
      <c r="J9" s="77"/>
      <c r="K9" s="398"/>
      <c r="L9" s="39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5" ht="57.75" x14ac:dyDescent="0.25">
      <c r="A13" s="347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7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47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47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47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7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7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7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47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47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47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0</v>
      </c>
      <c r="D27" s="226">
        <f t="shared" si="2"/>
        <v>0</v>
      </c>
      <c r="E27" s="226">
        <f t="shared" si="2"/>
        <v>0</v>
      </c>
      <c r="F27" s="226">
        <f t="shared" si="2"/>
        <v>0</v>
      </c>
      <c r="G27" s="226">
        <f t="shared" si="2"/>
        <v>0</v>
      </c>
      <c r="H27" s="226">
        <f t="shared" si="2"/>
        <v>0</v>
      </c>
      <c r="I27" s="226">
        <f t="shared" si="2"/>
        <v>0</v>
      </c>
      <c r="J27" s="226">
        <f t="shared" si="2"/>
        <v>0</v>
      </c>
      <c r="K27" s="226">
        <f t="shared" si="2"/>
        <v>0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C4" sqref="C4:AB4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2.140625" style="14" hidden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3" t="s">
        <v>75</v>
      </c>
      <c r="B2" s="343"/>
      <c r="C2" s="384">
        <f>+'Т1 - број запослених'!C2:L2</f>
        <v>0</v>
      </c>
      <c r="D2" s="384"/>
      <c r="E2" s="384"/>
      <c r="F2" s="384"/>
      <c r="G2" s="384"/>
      <c r="H2" s="384"/>
      <c r="I2" s="76"/>
      <c r="J2" s="76"/>
    </row>
    <row r="4" spans="1:28" ht="15.75" x14ac:dyDescent="0.25">
      <c r="C4" s="343" t="s">
        <v>144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2" t="s">
        <v>2</v>
      </c>
      <c r="B7" s="412" t="s">
        <v>14</v>
      </c>
      <c r="C7" s="409" t="s">
        <v>15</v>
      </c>
      <c r="D7" s="409" t="s">
        <v>16</v>
      </c>
      <c r="E7" s="415" t="s">
        <v>35</v>
      </c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6"/>
      <c r="T7" s="409" t="s">
        <v>19</v>
      </c>
      <c r="U7" s="409" t="s">
        <v>21</v>
      </c>
      <c r="V7" s="409" t="s">
        <v>69</v>
      </c>
      <c r="W7" s="409" t="s">
        <v>115</v>
      </c>
      <c r="X7" s="409" t="s">
        <v>74</v>
      </c>
      <c r="Y7" s="409" t="s">
        <v>76</v>
      </c>
      <c r="Z7" s="409" t="s">
        <v>68</v>
      </c>
      <c r="AA7" s="409" t="s">
        <v>22</v>
      </c>
      <c r="AB7" s="409" t="s">
        <v>23</v>
      </c>
    </row>
    <row r="8" spans="1:28" ht="141" customHeight="1" x14ac:dyDescent="0.25">
      <c r="A8" s="413"/>
      <c r="B8" s="413"/>
      <c r="C8" s="410"/>
      <c r="D8" s="410"/>
      <c r="E8" s="415" t="s">
        <v>77</v>
      </c>
      <c r="F8" s="416"/>
      <c r="G8" s="415" t="s">
        <v>72</v>
      </c>
      <c r="H8" s="416"/>
      <c r="I8" s="415" t="s">
        <v>34</v>
      </c>
      <c r="J8" s="416"/>
      <c r="K8" s="415" t="s">
        <v>43</v>
      </c>
      <c r="L8" s="416"/>
      <c r="M8" s="415" t="s">
        <v>112</v>
      </c>
      <c r="N8" s="416"/>
      <c r="O8" s="415" t="s">
        <v>17</v>
      </c>
      <c r="P8" s="416"/>
      <c r="Q8" s="415" t="s">
        <v>107</v>
      </c>
      <c r="R8" s="416"/>
      <c r="S8" s="409" t="s">
        <v>18</v>
      </c>
      <c r="T8" s="410"/>
      <c r="U8" s="410"/>
      <c r="V8" s="410"/>
      <c r="W8" s="410"/>
      <c r="X8" s="410"/>
      <c r="Y8" s="410"/>
      <c r="Z8" s="410"/>
      <c r="AA8" s="410"/>
      <c r="AB8" s="410"/>
    </row>
    <row r="9" spans="1:28" ht="82.5" customHeight="1" x14ac:dyDescent="0.25">
      <c r="A9" s="414"/>
      <c r="B9" s="414"/>
      <c r="C9" s="411"/>
      <c r="D9" s="411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1"/>
      <c r="T9" s="411"/>
      <c r="U9" s="411"/>
      <c r="V9" s="411"/>
      <c r="W9" s="411"/>
      <c r="X9" s="411"/>
      <c r="Y9" s="411"/>
      <c r="Z9" s="411"/>
      <c r="AA9" s="411"/>
      <c r="AB9" s="411"/>
    </row>
    <row r="10" spans="1:28" ht="18" customHeight="1" x14ac:dyDescent="0.35">
      <c r="A10" s="17"/>
      <c r="B10" s="52" t="s">
        <v>62</v>
      </c>
      <c r="C10" s="63">
        <f>SUM(C11:C21)</f>
        <v>84.12</v>
      </c>
      <c r="D10" s="63">
        <f>SUM(D11:D21)</f>
        <v>0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84.12</v>
      </c>
      <c r="T10" s="59"/>
      <c r="U10" s="60"/>
      <c r="V10" s="64"/>
      <c r="W10" s="64"/>
      <c r="X10" s="64">
        <f t="shared" ref="X10:AB10" si="0">SUM(X11:X21)</f>
        <v>0</v>
      </c>
      <c r="Y10" s="64">
        <f t="shared" si="0"/>
        <v>0</v>
      </c>
      <c r="Z10" s="64">
        <f t="shared" si="0"/>
        <v>0</v>
      </c>
      <c r="AA10" s="64">
        <f t="shared" si="0"/>
        <v>0</v>
      </c>
      <c r="AB10" s="64">
        <f t="shared" si="0"/>
        <v>0</v>
      </c>
    </row>
    <row r="11" spans="1:28" x14ac:dyDescent="0.25">
      <c r="A11" s="17">
        <v>1</v>
      </c>
      <c r="B11" s="18" t="s">
        <v>24</v>
      </c>
      <c r="C11" s="68"/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0</v>
      </c>
      <c r="T11" s="68"/>
      <c r="U11" s="20">
        <f>S11*T11</f>
        <v>0</v>
      </c>
      <c r="V11" s="74"/>
      <c r="W11" s="74">
        <f>U11-1930</f>
        <v>-1930</v>
      </c>
      <c r="X11" s="74"/>
      <c r="Y11" s="74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6">
        <v>2</v>
      </c>
      <c r="B12" s="57" t="s">
        <v>65</v>
      </c>
      <c r="C12" s="69"/>
      <c r="D12" s="69"/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1">C12+D12+F12+H12+J12+L12+N12+P12+R12</f>
        <v>0</v>
      </c>
      <c r="T12" s="69"/>
      <c r="U12" s="20">
        <f>S12*T12</f>
        <v>0</v>
      </c>
      <c r="V12" s="75"/>
      <c r="W12" s="74">
        <f t="shared" ref="W12:W31" si="2">U12-1930</f>
        <v>-1930</v>
      </c>
      <c r="X12" s="75"/>
      <c r="Y12" s="75"/>
      <c r="Z12" s="20">
        <f t="shared" ref="Z12:Z21" si="3">U12*V12+X12+Y12</f>
        <v>0</v>
      </c>
      <c r="AA12" s="20">
        <f t="shared" ref="AA12:AA21" si="4">(W12/0.701)*V12</f>
        <v>0</v>
      </c>
      <c r="AB12" s="20">
        <f t="shared" ref="AB12:AB21" si="5">AA12+(AA12*16.15%)</f>
        <v>0</v>
      </c>
    </row>
    <row r="13" spans="1:28" ht="28.5" customHeight="1" x14ac:dyDescent="0.25">
      <c r="A13" s="56">
        <v>3</v>
      </c>
      <c r="B13" s="57" t="s">
        <v>25</v>
      </c>
      <c r="C13" s="58">
        <v>12.05</v>
      </c>
      <c r="D13" s="69"/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1"/>
        <v>12.05</v>
      </c>
      <c r="T13" s="69"/>
      <c r="U13" s="20">
        <f t="shared" ref="U13:U31" si="6">S13*T13</f>
        <v>0</v>
      </c>
      <c r="V13" s="75"/>
      <c r="W13" s="74">
        <f t="shared" si="2"/>
        <v>-1930</v>
      </c>
      <c r="X13" s="75"/>
      <c r="Y13" s="75"/>
      <c r="Z13" s="20">
        <f t="shared" si="3"/>
        <v>0</v>
      </c>
      <c r="AA13" s="20">
        <f t="shared" si="4"/>
        <v>0</v>
      </c>
      <c r="AB13" s="20">
        <f t="shared" si="5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8"/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f t="shared" si="1"/>
        <v>10.77</v>
      </c>
      <c r="T14" s="68"/>
      <c r="U14" s="20">
        <f t="shared" si="6"/>
        <v>0</v>
      </c>
      <c r="V14" s="74"/>
      <c r="W14" s="74">
        <f t="shared" si="2"/>
        <v>-1930</v>
      </c>
      <c r="X14" s="74"/>
      <c r="Y14" s="74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8"/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1"/>
        <v>10.45</v>
      </c>
      <c r="T15" s="68"/>
      <c r="U15" s="20">
        <f t="shared" si="6"/>
        <v>0</v>
      </c>
      <c r="V15" s="74"/>
      <c r="W15" s="74">
        <f t="shared" si="2"/>
        <v>-1930</v>
      </c>
      <c r="X15" s="74"/>
      <c r="Y15" s="74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1"/>
        <v>9.91</v>
      </c>
      <c r="T16" s="68"/>
      <c r="U16" s="20">
        <f t="shared" si="6"/>
        <v>0</v>
      </c>
      <c r="V16" s="74"/>
      <c r="W16" s="74">
        <f t="shared" si="2"/>
        <v>-1930</v>
      </c>
      <c r="X16" s="74"/>
      <c r="Y16" s="74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1"/>
        <v>8.9499999999999993</v>
      </c>
      <c r="T17" s="68"/>
      <c r="U17" s="20">
        <f t="shared" si="6"/>
        <v>0</v>
      </c>
      <c r="V17" s="74"/>
      <c r="W17" s="74">
        <f t="shared" si="2"/>
        <v>-1930</v>
      </c>
      <c r="X17" s="74"/>
      <c r="Y17" s="74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1"/>
        <v>8.85</v>
      </c>
      <c r="T18" s="68"/>
      <c r="U18" s="20">
        <f t="shared" si="6"/>
        <v>0</v>
      </c>
      <c r="V18" s="74"/>
      <c r="W18" s="74">
        <f t="shared" si="2"/>
        <v>-1930</v>
      </c>
      <c r="X18" s="74"/>
      <c r="Y18" s="74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1"/>
        <v>8.74</v>
      </c>
      <c r="T19" s="68"/>
      <c r="U19" s="20">
        <f t="shared" si="6"/>
        <v>0</v>
      </c>
      <c r="V19" s="74"/>
      <c r="W19" s="74">
        <f t="shared" si="2"/>
        <v>-1930</v>
      </c>
      <c r="X19" s="74"/>
      <c r="Y19" s="74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1"/>
        <v>8</v>
      </c>
      <c r="T20" s="68"/>
      <c r="U20" s="20">
        <f t="shared" si="6"/>
        <v>0</v>
      </c>
      <c r="V20" s="74"/>
      <c r="W20" s="74">
        <f t="shared" si="2"/>
        <v>-1930</v>
      </c>
      <c r="X20" s="74"/>
      <c r="Y20" s="74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1"/>
        <v>6.4</v>
      </c>
      <c r="T21" s="68"/>
      <c r="U21" s="20">
        <f t="shared" si="6"/>
        <v>0</v>
      </c>
      <c r="V21" s="74"/>
      <c r="W21" s="74">
        <f t="shared" si="2"/>
        <v>-1930</v>
      </c>
      <c r="X21" s="74"/>
      <c r="Y21" s="74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63</v>
      </c>
      <c r="C22" s="63">
        <f>SUM(C23:C31)</f>
        <v>84.12</v>
      </c>
      <c r="D22" s="63">
        <f>SUM(D23:D31)</f>
        <v>0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63">
        <f>SUM(S23:S31)</f>
        <v>84.12</v>
      </c>
      <c r="T22" s="59"/>
      <c r="U22" s="60">
        <f t="shared" si="6"/>
        <v>0</v>
      </c>
      <c r="V22" s="64">
        <f t="shared" ref="V22:AB22" si="7">SUM(V23:V31)</f>
        <v>0</v>
      </c>
      <c r="W22" s="74">
        <f t="shared" si="2"/>
        <v>-1930</v>
      </c>
      <c r="X22" s="64">
        <f t="shared" si="7"/>
        <v>0</v>
      </c>
      <c r="Y22" s="64">
        <f t="shared" si="7"/>
        <v>0</v>
      </c>
      <c r="Z22" s="64">
        <f t="shared" si="7"/>
        <v>0</v>
      </c>
      <c r="AA22" s="64">
        <f t="shared" si="7"/>
        <v>0</v>
      </c>
      <c r="AB22" s="64">
        <f t="shared" si="7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12.05</v>
      </c>
      <c r="T23" s="68"/>
      <c r="U23" s="20">
        <f t="shared" si="6"/>
        <v>0</v>
      </c>
      <c r="V23" s="74"/>
      <c r="W23" s="74">
        <f t="shared" si="2"/>
        <v>-1930</v>
      </c>
      <c r="X23" s="74"/>
      <c r="Y23" s="74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8"/>
      <c r="E24" s="70" t="s">
        <v>42</v>
      </c>
      <c r="F24" s="68"/>
      <c r="G24" s="70" t="s">
        <v>42</v>
      </c>
      <c r="H24" s="68"/>
      <c r="I24" s="70" t="s">
        <v>42</v>
      </c>
      <c r="J24" s="68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f t="shared" ref="S24:S31" si="8">C24+D24+F24+H24+J24+L24+N24+P24+R24</f>
        <v>10.77</v>
      </c>
      <c r="T24" s="68"/>
      <c r="U24" s="20">
        <f t="shared" si="6"/>
        <v>0</v>
      </c>
      <c r="V24" s="74"/>
      <c r="W24" s="74">
        <f t="shared" si="2"/>
        <v>-1930</v>
      </c>
      <c r="X24" s="74"/>
      <c r="Y24" s="74"/>
      <c r="Z24" s="20">
        <f t="shared" ref="Z24:Z31" si="9">U24*V24+X24+Y24</f>
        <v>0</v>
      </c>
      <c r="AA24" s="20">
        <f t="shared" ref="AA24:AA31" si="10">(W24/0.701)*V24</f>
        <v>0</v>
      </c>
      <c r="AB24" s="20">
        <f t="shared" ref="AB24:AB31" si="11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si="8"/>
        <v>10.45</v>
      </c>
      <c r="T25" s="68"/>
      <c r="U25" s="20">
        <f t="shared" si="6"/>
        <v>0</v>
      </c>
      <c r="V25" s="74"/>
      <c r="W25" s="74">
        <f t="shared" si="2"/>
        <v>-1930</v>
      </c>
      <c r="X25" s="74"/>
      <c r="Y25" s="74"/>
      <c r="Z25" s="20">
        <f t="shared" si="9"/>
        <v>0</v>
      </c>
      <c r="AA25" s="20">
        <f t="shared" si="10"/>
        <v>0</v>
      </c>
      <c r="AB25" s="20">
        <f t="shared" si="11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8"/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8"/>
        <v>9.91</v>
      </c>
      <c r="T26" s="68"/>
      <c r="U26" s="20">
        <f t="shared" si="6"/>
        <v>0</v>
      </c>
      <c r="V26" s="74"/>
      <c r="W26" s="74">
        <f t="shared" si="2"/>
        <v>-1930</v>
      </c>
      <c r="X26" s="74"/>
      <c r="Y26" s="74"/>
      <c r="Z26" s="20">
        <f t="shared" si="9"/>
        <v>0</v>
      </c>
      <c r="AA26" s="20">
        <f t="shared" si="10"/>
        <v>0</v>
      </c>
      <c r="AB26" s="20">
        <f t="shared" si="11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8"/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8"/>
        <v>8.9499999999999993</v>
      </c>
      <c r="T27" s="68"/>
      <c r="U27" s="20">
        <f t="shared" si="6"/>
        <v>0</v>
      </c>
      <c r="V27" s="74"/>
      <c r="W27" s="74">
        <f t="shared" si="2"/>
        <v>-1930</v>
      </c>
      <c r="X27" s="74"/>
      <c r="Y27" s="74"/>
      <c r="Z27" s="20">
        <f t="shared" si="9"/>
        <v>0</v>
      </c>
      <c r="AA27" s="20">
        <f t="shared" si="10"/>
        <v>0</v>
      </c>
      <c r="AB27" s="20">
        <f t="shared" si="11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8"/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8"/>
        <v>8.85</v>
      </c>
      <c r="T28" s="68"/>
      <c r="U28" s="20">
        <f t="shared" si="6"/>
        <v>0</v>
      </c>
      <c r="V28" s="74"/>
      <c r="W28" s="74">
        <f t="shared" si="2"/>
        <v>-1930</v>
      </c>
      <c r="X28" s="74"/>
      <c r="Y28" s="74"/>
      <c r="Z28" s="20">
        <f t="shared" si="9"/>
        <v>0</v>
      </c>
      <c r="AA28" s="20">
        <f t="shared" si="10"/>
        <v>0</v>
      </c>
      <c r="AB28" s="20">
        <f t="shared" si="11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f t="shared" si="8"/>
        <v>8.74</v>
      </c>
      <c r="T29" s="68"/>
      <c r="U29" s="20">
        <f t="shared" si="6"/>
        <v>0</v>
      </c>
      <c r="V29" s="74"/>
      <c r="W29" s="74">
        <f t="shared" si="2"/>
        <v>-1930</v>
      </c>
      <c r="X29" s="74"/>
      <c r="Y29" s="74"/>
      <c r="Z29" s="20">
        <f t="shared" si="9"/>
        <v>0</v>
      </c>
      <c r="AA29" s="20">
        <f t="shared" si="10"/>
        <v>0</v>
      </c>
      <c r="AB29" s="20">
        <f t="shared" si="11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f t="shared" si="8"/>
        <v>8</v>
      </c>
      <c r="T30" s="68"/>
      <c r="U30" s="20">
        <f t="shared" si="6"/>
        <v>0</v>
      </c>
      <c r="V30" s="74"/>
      <c r="W30" s="74">
        <f t="shared" si="2"/>
        <v>-1930</v>
      </c>
      <c r="X30" s="74"/>
      <c r="Y30" s="74"/>
      <c r="Z30" s="20">
        <f t="shared" si="9"/>
        <v>0</v>
      </c>
      <c r="AA30" s="20">
        <f t="shared" si="10"/>
        <v>0</v>
      </c>
      <c r="AB30" s="20">
        <f t="shared" si="11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f t="shared" si="8"/>
        <v>6.4</v>
      </c>
      <c r="T31" s="68"/>
      <c r="U31" s="20">
        <f t="shared" si="6"/>
        <v>0</v>
      </c>
      <c r="V31" s="74"/>
      <c r="W31" s="74">
        <f t="shared" si="2"/>
        <v>-1930</v>
      </c>
      <c r="X31" s="74"/>
      <c r="Y31" s="74"/>
      <c r="Z31" s="20">
        <f t="shared" si="9"/>
        <v>0</v>
      </c>
      <c r="AA31" s="20">
        <f t="shared" si="10"/>
        <v>0</v>
      </c>
      <c r="AB31" s="20">
        <f t="shared" si="11"/>
        <v>0</v>
      </c>
    </row>
    <row r="32" spans="1:28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74"/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5" t="s">
        <v>68</v>
      </c>
      <c r="W34" s="417"/>
      <c r="X34" s="416"/>
      <c r="Y34" s="39" t="s">
        <v>22</v>
      </c>
      <c r="Z34" s="16" t="s">
        <v>3</v>
      </c>
      <c r="AA34" s="67" t="s">
        <v>70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5">
        <f>X32</f>
        <v>0</v>
      </c>
      <c r="U35" s="66">
        <f>Y32</f>
        <v>0</v>
      </c>
      <c r="V35" s="418">
        <f>Z32</f>
        <v>0</v>
      </c>
      <c r="W35" s="419"/>
      <c r="X35" s="420"/>
      <c r="Y35" s="66">
        <f>AA32</f>
        <v>0</v>
      </c>
      <c r="Z35" s="66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A4" sqref="A4:K4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3" t="s">
        <v>75</v>
      </c>
      <c r="B2" s="343"/>
      <c r="C2" s="256">
        <f>+'Т1 - број запослених'!C2:L2</f>
        <v>0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43" t="s">
        <v>145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13"/>
    </row>
    <row r="6" spans="1:12" ht="18.75" x14ac:dyDescent="0.3">
      <c r="B6" s="227" t="s">
        <v>97</v>
      </c>
      <c r="C6" s="421">
        <v>2022</v>
      </c>
      <c r="D6" s="422"/>
      <c r="E6" s="422"/>
      <c r="F6" s="423"/>
      <c r="G6" s="421">
        <v>2023</v>
      </c>
      <c r="H6" s="422"/>
      <c r="I6" s="422"/>
      <c r="J6" s="423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/>
      <c r="D10" s="230"/>
      <c r="E10" s="230"/>
      <c r="F10" s="230"/>
      <c r="G10" s="230"/>
      <c r="H10" s="230"/>
      <c r="I10" s="230"/>
      <c r="J10" s="230"/>
    </row>
    <row r="11" spans="1:12" ht="57.75" x14ac:dyDescent="0.25">
      <c r="A11" s="347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47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47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47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47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47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47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47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47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47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47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0</v>
      </c>
      <c r="D25" s="232">
        <f t="shared" si="2"/>
        <v>0</v>
      </c>
      <c r="E25" s="232">
        <f t="shared" si="2"/>
        <v>0</v>
      </c>
      <c r="F25" s="232">
        <f t="shared" si="2"/>
        <v>0</v>
      </c>
      <c r="G25" s="232">
        <f t="shared" si="2"/>
        <v>0</v>
      </c>
      <c r="H25" s="232">
        <f t="shared" si="2"/>
        <v>0</v>
      </c>
      <c r="I25" s="232">
        <f t="shared" si="2"/>
        <v>0</v>
      </c>
      <c r="J25" s="232">
        <f t="shared" si="2"/>
        <v>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5" t="s">
        <v>75</v>
      </c>
      <c r="B2" s="395"/>
      <c r="C2" s="237"/>
      <c r="D2" s="237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151</v>
      </c>
      <c r="D6" s="427" t="s">
        <v>150</v>
      </c>
      <c r="E6" s="427" t="s">
        <v>149</v>
      </c>
      <c r="F6" s="427" t="s">
        <v>148</v>
      </c>
      <c r="G6" s="428" t="s">
        <v>147</v>
      </c>
      <c r="H6" s="428" t="s">
        <v>152</v>
      </c>
      <c r="I6" s="428" t="s">
        <v>153</v>
      </c>
      <c r="J6" s="428" t="s">
        <v>154</v>
      </c>
      <c r="K6" s="438" t="s">
        <v>155</v>
      </c>
      <c r="L6" s="438" t="s">
        <v>156</v>
      </c>
      <c r="M6" s="437" t="s">
        <v>157</v>
      </c>
      <c r="N6" s="437" t="s">
        <v>158</v>
      </c>
      <c r="O6" s="433" t="s">
        <v>159</v>
      </c>
      <c r="P6" s="433" t="s">
        <v>160</v>
      </c>
      <c r="Q6" s="436" t="s">
        <v>161</v>
      </c>
      <c r="R6" s="436" t="s">
        <v>162</v>
      </c>
      <c r="S6" s="429" t="s">
        <v>163</v>
      </c>
      <c r="T6" s="429" t="s">
        <v>164</v>
      </c>
      <c r="U6" s="432" t="s">
        <v>165</v>
      </c>
      <c r="V6" s="432" t="s">
        <v>166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5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5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5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5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5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5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5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5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5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5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5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5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5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5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2019-11-01T09:02:40Z</cp:lastPrinted>
  <dcterms:created xsi:type="dcterms:W3CDTF">2015-10-27T15:40:46Z</dcterms:created>
  <dcterms:modified xsi:type="dcterms:W3CDTF">2022-07-17T09:03:45Z</dcterms:modified>
</cp:coreProperties>
</file>