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19440" windowHeight="9780"/>
  </bookViews>
  <sheets>
    <sheet name="Tabеla 2" sheetId="1" r:id="rId1"/>
  </sheets>
  <definedNames>
    <definedName name="_xlnm.Print_Area" localSheetId="0">'Tabеla 2'!$A$1:$S$54</definedName>
    <definedName name="евро">#REF!</definedName>
  </definedNames>
  <calcPr calcId="145621"/>
</workbook>
</file>

<file path=xl/calcChain.xml><?xml version="1.0" encoding="utf-8"?>
<calcChain xmlns="http://schemas.openxmlformats.org/spreadsheetml/2006/main">
  <c r="C51" i="1" l="1"/>
  <c r="E51" i="1"/>
  <c r="G51" i="1"/>
  <c r="I51" i="1"/>
  <c r="K51" i="1"/>
  <c r="M51" i="1"/>
  <c r="O51" i="1"/>
  <c r="Q51" i="1"/>
  <c r="S51" i="1"/>
  <c r="S52" i="1" l="1"/>
  <c r="R52" i="1" s="1"/>
  <c r="S50" i="1"/>
  <c r="F50" i="1" s="1"/>
  <c r="S49" i="1"/>
  <c r="R49" i="1" s="1"/>
  <c r="S48" i="1"/>
  <c r="R48" i="1" s="1"/>
  <c r="S47" i="1"/>
  <c r="R47" i="1" s="1"/>
  <c r="Q53" i="1"/>
  <c r="O53" i="1"/>
  <c r="M53" i="1"/>
  <c r="S45" i="1"/>
  <c r="I41" i="1"/>
  <c r="I40" i="1"/>
  <c r="S39" i="1"/>
  <c r="R39" i="1" s="1"/>
  <c r="S38" i="1"/>
  <c r="R38" i="1" s="1"/>
  <c r="S37" i="1"/>
  <c r="R37" i="1" s="1"/>
  <c r="S36" i="1"/>
  <c r="R36" i="1" s="1"/>
  <c r="S35" i="1"/>
  <c r="R35" i="1" s="1"/>
  <c r="S34" i="1"/>
  <c r="R34" i="1" s="1"/>
  <c r="S33" i="1"/>
  <c r="F33" i="1" s="1"/>
  <c r="S32" i="1"/>
  <c r="R32" i="1" s="1"/>
  <c r="S31" i="1"/>
  <c r="F31" i="1" s="1"/>
  <c r="S30" i="1"/>
  <c r="R30" i="1" s="1"/>
  <c r="S29" i="1"/>
  <c r="F29" i="1" s="1"/>
  <c r="S28" i="1"/>
  <c r="R28" i="1" s="1"/>
  <c r="S27" i="1"/>
  <c r="F27" i="1" s="1"/>
  <c r="S26" i="1"/>
  <c r="R26" i="1" s="1"/>
  <c r="S25" i="1"/>
  <c r="F25" i="1" s="1"/>
  <c r="S24" i="1"/>
  <c r="R24" i="1" s="1"/>
  <c r="S23" i="1"/>
  <c r="F23" i="1" s="1"/>
  <c r="S22" i="1"/>
  <c r="R22" i="1" s="1"/>
  <c r="S46" i="1"/>
  <c r="F46" i="1" s="1"/>
  <c r="S21" i="1"/>
  <c r="R21" i="1" s="1"/>
  <c r="F20" i="1"/>
  <c r="S20" i="1"/>
  <c r="R20" i="1" s="1"/>
  <c r="S19" i="1"/>
  <c r="R19" i="1" s="1"/>
  <c r="S18" i="1"/>
  <c r="F18" i="1" s="1"/>
  <c r="I44" i="1"/>
  <c r="I16" i="1"/>
  <c r="I15" i="1"/>
  <c r="I14" i="1"/>
  <c r="S14" i="1"/>
  <c r="R14" i="1" s="1"/>
  <c r="I13" i="1"/>
  <c r="S13" i="1"/>
  <c r="L13" i="1" s="1"/>
  <c r="I12" i="1"/>
  <c r="S12" i="1"/>
  <c r="R12" i="1" s="1"/>
  <c r="I11" i="1"/>
  <c r="S11" i="1"/>
  <c r="F11" i="1" s="1"/>
  <c r="I10" i="1"/>
  <c r="S10" i="1"/>
  <c r="R10" i="1" s="1"/>
  <c r="I9" i="1"/>
  <c r="I8" i="1"/>
  <c r="I7" i="1"/>
  <c r="S7" i="1"/>
  <c r="F7" i="1" s="1"/>
  <c r="Q43" i="1"/>
  <c r="Q54" i="1" s="1"/>
  <c r="O43" i="1"/>
  <c r="M43" i="1"/>
  <c r="M54" i="1" s="1"/>
  <c r="K43" i="1"/>
  <c r="G43" i="1"/>
  <c r="E43" i="1"/>
  <c r="C43" i="1"/>
  <c r="S53" i="1" l="1"/>
  <c r="P53" i="1" s="1"/>
  <c r="N10" i="1"/>
  <c r="N12" i="1"/>
  <c r="N14" i="1"/>
  <c r="N19" i="1"/>
  <c r="N21" i="1"/>
  <c r="N22" i="1"/>
  <c r="N24" i="1"/>
  <c r="N26" i="1"/>
  <c r="N28" i="1"/>
  <c r="N30" i="1"/>
  <c r="N32" i="1"/>
  <c r="N34" i="1"/>
  <c r="N36" i="1"/>
  <c r="N38" i="1"/>
  <c r="N45" i="1"/>
  <c r="N48" i="1"/>
  <c r="N50" i="1"/>
  <c r="P10" i="1"/>
  <c r="P12" i="1"/>
  <c r="P14" i="1"/>
  <c r="P19" i="1"/>
  <c r="P21" i="1"/>
  <c r="P22" i="1"/>
  <c r="P24" i="1"/>
  <c r="P26" i="1"/>
  <c r="P28" i="1"/>
  <c r="P30" i="1"/>
  <c r="P32" i="1"/>
  <c r="P34" i="1"/>
  <c r="P36" i="1"/>
  <c r="P38" i="1"/>
  <c r="P45" i="1"/>
  <c r="P48" i="1"/>
  <c r="P50" i="1"/>
  <c r="R45" i="1"/>
  <c r="R50" i="1"/>
  <c r="N7" i="1"/>
  <c r="N11" i="1"/>
  <c r="N13" i="1"/>
  <c r="N18" i="1"/>
  <c r="N20" i="1"/>
  <c r="N46" i="1"/>
  <c r="N23" i="1"/>
  <c r="N25" i="1"/>
  <c r="N27" i="1"/>
  <c r="N29" i="1"/>
  <c r="N31" i="1"/>
  <c r="N33" i="1"/>
  <c r="N35" i="1"/>
  <c r="N37" i="1"/>
  <c r="N39" i="1"/>
  <c r="N47" i="1"/>
  <c r="N49" i="1"/>
  <c r="N51" i="1"/>
  <c r="P7" i="1"/>
  <c r="P11" i="1"/>
  <c r="P13" i="1"/>
  <c r="P18" i="1"/>
  <c r="P20" i="1"/>
  <c r="P46" i="1"/>
  <c r="P23" i="1"/>
  <c r="P25" i="1"/>
  <c r="P27" i="1"/>
  <c r="P29" i="1"/>
  <c r="P31" i="1"/>
  <c r="P33" i="1"/>
  <c r="P35" i="1"/>
  <c r="P37" i="1"/>
  <c r="P39" i="1"/>
  <c r="P47" i="1"/>
  <c r="P49" i="1"/>
  <c r="P51" i="1"/>
  <c r="R7" i="1"/>
  <c r="R11" i="1"/>
  <c r="R13" i="1"/>
  <c r="R18" i="1"/>
  <c r="R46" i="1"/>
  <c r="R23" i="1"/>
  <c r="R25" i="1"/>
  <c r="R27" i="1"/>
  <c r="R29" i="1"/>
  <c r="R31" i="1"/>
  <c r="R33" i="1"/>
  <c r="R51" i="1"/>
  <c r="N53" i="1"/>
  <c r="P52" i="1"/>
  <c r="R53" i="1"/>
  <c r="N52" i="1"/>
  <c r="O54" i="1"/>
  <c r="F13" i="1"/>
  <c r="J7" i="1"/>
  <c r="L20" i="1"/>
  <c r="L23" i="1"/>
  <c r="L27" i="1"/>
  <c r="L31" i="1"/>
  <c r="L11" i="1"/>
  <c r="L18" i="1"/>
  <c r="L46" i="1"/>
  <c r="L25" i="1"/>
  <c r="L29" i="1"/>
  <c r="F45" i="1"/>
  <c r="L45" i="1"/>
  <c r="F48" i="1"/>
  <c r="L48" i="1"/>
  <c r="L50" i="1"/>
  <c r="J14" i="1"/>
  <c r="L33" i="1"/>
  <c r="F35" i="1"/>
  <c r="L35" i="1"/>
  <c r="F37" i="1"/>
  <c r="F39" i="1"/>
  <c r="F14" i="1"/>
  <c r="H39" i="1"/>
  <c r="S6" i="1"/>
  <c r="D7" i="1"/>
  <c r="F10" i="1"/>
  <c r="L10" i="1"/>
  <c r="J11" i="1"/>
  <c r="F12" i="1"/>
  <c r="L12" i="1"/>
  <c r="J13" i="1"/>
  <c r="I6" i="1"/>
  <c r="H7" i="1"/>
  <c r="L7" i="1"/>
  <c r="S8" i="1"/>
  <c r="S9" i="1"/>
  <c r="J10" i="1"/>
  <c r="J12" i="1"/>
  <c r="D10" i="1"/>
  <c r="H10" i="1"/>
  <c r="D11" i="1"/>
  <c r="H11" i="1"/>
  <c r="D12" i="1"/>
  <c r="H12" i="1"/>
  <c r="D13" i="1"/>
  <c r="H13" i="1"/>
  <c r="D14" i="1"/>
  <c r="H14" i="1"/>
  <c r="H18" i="1"/>
  <c r="F19" i="1"/>
  <c r="L19" i="1"/>
  <c r="H20" i="1"/>
  <c r="F21" i="1"/>
  <c r="L21" i="1"/>
  <c r="H46" i="1"/>
  <c r="F22" i="1"/>
  <c r="L22" i="1"/>
  <c r="H23" i="1"/>
  <c r="F24" i="1"/>
  <c r="L24" i="1"/>
  <c r="H25" i="1"/>
  <c r="F26" i="1"/>
  <c r="L26" i="1"/>
  <c r="H27" i="1"/>
  <c r="F28" i="1"/>
  <c r="L28" i="1"/>
  <c r="H29" i="1"/>
  <c r="F30" i="1"/>
  <c r="L30" i="1"/>
  <c r="H31" i="1"/>
  <c r="F32" i="1"/>
  <c r="L32" i="1"/>
  <c r="H33" i="1"/>
  <c r="F34" i="1"/>
  <c r="L34" i="1"/>
  <c r="H35" i="1"/>
  <c r="F36" i="1"/>
  <c r="L36" i="1"/>
  <c r="H37" i="1"/>
  <c r="F38" i="1"/>
  <c r="L38" i="1"/>
  <c r="L14" i="1"/>
  <c r="S15" i="1"/>
  <c r="S16" i="1"/>
  <c r="S44" i="1"/>
  <c r="S17" i="1"/>
  <c r="I17" i="1"/>
  <c r="H19" i="1"/>
  <c r="H21" i="1"/>
  <c r="H22" i="1"/>
  <c r="H24" i="1"/>
  <c r="H26" i="1"/>
  <c r="H28" i="1"/>
  <c r="H30" i="1"/>
  <c r="H32" i="1"/>
  <c r="H34" i="1"/>
  <c r="H36" i="1"/>
  <c r="L37" i="1"/>
  <c r="H38" i="1"/>
  <c r="I18" i="1"/>
  <c r="J18" i="1" s="1"/>
  <c r="I19" i="1"/>
  <c r="J19" i="1" s="1"/>
  <c r="I20" i="1"/>
  <c r="J20" i="1" s="1"/>
  <c r="I21" i="1"/>
  <c r="J21" i="1" s="1"/>
  <c r="I46" i="1"/>
  <c r="J46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H45" i="1"/>
  <c r="F47" i="1"/>
  <c r="L47" i="1"/>
  <c r="H48" i="1"/>
  <c r="F49" i="1"/>
  <c r="L49" i="1"/>
  <c r="H50" i="1"/>
  <c r="F52" i="1"/>
  <c r="L52" i="1"/>
  <c r="D18" i="1"/>
  <c r="D19" i="1"/>
  <c r="D20" i="1"/>
  <c r="D21" i="1"/>
  <c r="D46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L39" i="1"/>
  <c r="S40" i="1"/>
  <c r="S41" i="1"/>
  <c r="S42" i="1"/>
  <c r="I42" i="1"/>
  <c r="H47" i="1"/>
  <c r="H49" i="1"/>
  <c r="H52" i="1"/>
  <c r="I45" i="1"/>
  <c r="I47" i="1"/>
  <c r="J47" i="1" s="1"/>
  <c r="I48" i="1"/>
  <c r="J48" i="1" s="1"/>
  <c r="I49" i="1"/>
  <c r="J49" i="1" s="1"/>
  <c r="I50" i="1"/>
  <c r="J50" i="1" s="1"/>
  <c r="I52" i="1"/>
  <c r="J52" i="1" s="1"/>
  <c r="D45" i="1"/>
  <c r="D47" i="1"/>
  <c r="D48" i="1"/>
  <c r="D49" i="1"/>
  <c r="D50" i="1"/>
  <c r="D52" i="1"/>
  <c r="F41" i="1" l="1"/>
  <c r="R41" i="1"/>
  <c r="P41" i="1"/>
  <c r="N41" i="1"/>
  <c r="F44" i="1"/>
  <c r="R44" i="1"/>
  <c r="P44" i="1"/>
  <c r="N44" i="1"/>
  <c r="J15" i="1"/>
  <c r="R15" i="1"/>
  <c r="P15" i="1"/>
  <c r="N15" i="1"/>
  <c r="J8" i="1"/>
  <c r="R8" i="1"/>
  <c r="P8" i="1"/>
  <c r="N8" i="1"/>
  <c r="F42" i="1"/>
  <c r="R42" i="1"/>
  <c r="P42" i="1"/>
  <c r="N42" i="1"/>
  <c r="F40" i="1"/>
  <c r="R40" i="1"/>
  <c r="P40" i="1"/>
  <c r="N40" i="1"/>
  <c r="L17" i="1"/>
  <c r="R17" i="1"/>
  <c r="P17" i="1"/>
  <c r="N17" i="1"/>
  <c r="J16" i="1"/>
  <c r="R16" i="1"/>
  <c r="P16" i="1"/>
  <c r="N16" i="1"/>
  <c r="J9" i="1"/>
  <c r="R9" i="1"/>
  <c r="P9" i="1"/>
  <c r="N9" i="1"/>
  <c r="F6" i="1"/>
  <c r="R6" i="1"/>
  <c r="P6" i="1"/>
  <c r="N6" i="1"/>
  <c r="H17" i="1"/>
  <c r="H44" i="1"/>
  <c r="H16" i="1"/>
  <c r="H15" i="1"/>
  <c r="H42" i="1"/>
  <c r="H41" i="1"/>
  <c r="H40" i="1"/>
  <c r="J42" i="1"/>
  <c r="D42" i="1"/>
  <c r="L41" i="1"/>
  <c r="D41" i="1"/>
  <c r="L40" i="1"/>
  <c r="D40" i="1"/>
  <c r="J17" i="1"/>
  <c r="D17" i="1"/>
  <c r="L44" i="1"/>
  <c r="D44" i="1"/>
  <c r="L16" i="1"/>
  <c r="D16" i="1"/>
  <c r="L15" i="1"/>
  <c r="D15" i="1"/>
  <c r="H9" i="1"/>
  <c r="H8" i="1"/>
  <c r="H51" i="1"/>
  <c r="G53" i="1"/>
  <c r="D51" i="1"/>
  <c r="C53" i="1"/>
  <c r="L42" i="1"/>
  <c r="J41" i="1"/>
  <c r="J40" i="1"/>
  <c r="F17" i="1"/>
  <c r="F16" i="1"/>
  <c r="J44" i="1"/>
  <c r="L9" i="1"/>
  <c r="D9" i="1"/>
  <c r="L8" i="1"/>
  <c r="D8" i="1"/>
  <c r="I43" i="1"/>
  <c r="J6" i="1"/>
  <c r="F9" i="1"/>
  <c r="L6" i="1"/>
  <c r="L51" i="1"/>
  <c r="K53" i="1"/>
  <c r="F51" i="1"/>
  <c r="E53" i="1"/>
  <c r="J45" i="1"/>
  <c r="F15" i="1"/>
  <c r="F8" i="1"/>
  <c r="S43" i="1"/>
  <c r="H6" i="1"/>
  <c r="D6" i="1"/>
  <c r="P43" i="1" l="1"/>
  <c r="N43" i="1"/>
  <c r="R43" i="1"/>
  <c r="J51" i="1"/>
  <c r="I53" i="1"/>
  <c r="J53" i="1" s="1"/>
  <c r="F53" i="1"/>
  <c r="E54" i="1"/>
  <c r="L53" i="1"/>
  <c r="K54" i="1"/>
  <c r="D53" i="1"/>
  <c r="C54" i="1"/>
  <c r="H53" i="1"/>
  <c r="G54" i="1"/>
  <c r="S54" i="1"/>
  <c r="L43" i="1"/>
  <c r="D43" i="1"/>
  <c r="F43" i="1"/>
  <c r="H43" i="1"/>
  <c r="J43" i="1"/>
  <c r="R54" i="1" l="1"/>
  <c r="N54" i="1"/>
  <c r="P54" i="1"/>
  <c r="I54" i="1"/>
  <c r="J54" i="1" s="1"/>
  <c r="H54" i="1"/>
  <c r="D54" i="1"/>
  <c r="L54" i="1"/>
  <c r="F54" i="1"/>
</calcChain>
</file>

<file path=xl/sharedStrings.xml><?xml version="1.0" encoding="utf-8"?>
<sst xmlns="http://schemas.openxmlformats.org/spreadsheetml/2006/main" count="79" uniqueCount="70">
  <si>
    <t>НАЗИВ ОПШТИНЕ
ОДНОСНО ГРАДА</t>
  </si>
  <si>
    <t>у хиљадама
динара</t>
  </si>
  <si>
    <t>% учешћа у текућим приходима</t>
  </si>
  <si>
    <t>% учешћа
у текућим приходима</t>
  </si>
  <si>
    <t>Ненаменски
трансфер
у хиљадама
динара</t>
  </si>
  <si>
    <t>Остала трансферна средства од других нова власти
у хиљадама
динара</t>
  </si>
  <si>
    <r>
      <rPr>
        <b/>
        <sz val="10"/>
        <rFont val="Calibri"/>
        <family val="2"/>
      </rPr>
      <t>Укупно</t>
    </r>
    <r>
      <rPr>
        <sz val="10"/>
        <rFont val="Calibri"/>
        <family val="2"/>
      </rPr>
      <t xml:space="preserve"> у хиљадама динара
(6+8)</t>
    </r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</si>
  <si>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</si>
  <si>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</si>
  <si>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</si>
  <si>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</si>
  <si>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</si>
  <si>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</si>
  <si>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</si>
  <si>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</si>
  <si>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</si>
  <si>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</si>
  <si>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</si>
  <si>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</si>
  <si>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</si>
  <si>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</si>
  <si>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</si>
  <si>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</si>
  <si>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</si>
  <si>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</si>
  <si>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</si>
  <si>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</si>
  <si>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</si>
  <si>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</si>
  <si>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</si>
  <si>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</si>
  <si>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</si>
  <si>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</si>
  <si>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</si>
  <si>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</si>
  <si>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</si>
  <si>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</si>
  <si>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</si>
  <si>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</si>
  <si>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</si>
  <si>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</si>
  <si>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</si>
  <si>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</si>
  <si>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</si>
  <si>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</si>
  <si>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</si>
  <si>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</si>
  <si>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</si>
  <si>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</si>
  <si>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</si>
  <si>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</si>
  <si>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</si>
  <si>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</si>
  <si>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Нови Сад</t>
  </si>
  <si>
    <t>II</t>
  </si>
  <si>
    <t>УКУПНО ГРАДОВИ</t>
  </si>
  <si>
    <t>III</t>
  </si>
  <si>
    <t>УКУПНО (I + II)</t>
  </si>
  <si>
    <t>Табела 2</t>
  </si>
  <si>
    <t>ГРАДОВИ БЕЗ НОВОГ САДА</t>
  </si>
  <si>
    <t>Редни број</t>
  </si>
  <si>
    <t>У хиљадама динара</t>
  </si>
  <si>
    <t>ИЗВОРНИ ПРИХОДИ</t>
  </si>
  <si>
    <t>УСТУПЉЕНИ ПРИХОДИ</t>
  </si>
  <si>
    <t>ТРАНСФЕРНА СРЕДСТВА</t>
  </si>
  <si>
    <t>МЕМОРАНДУМСКЕ СТАВКЕ ЗА РЕФУНДАЦИЈУ РАСХОДА</t>
  </si>
  <si>
    <t>ПРИМАЊА ОД ПРОДАЈЕ НЕФИНАНСИЈСКЕ ИМОВИНЕ</t>
  </si>
  <si>
    <t>ПРИМАЊА ОД ЗАДУЖИВАЊА И ПРОДАЈЕ ФИНАНСИЈСКЕ ИМОВИНЕ</t>
  </si>
  <si>
    <r>
      <t xml:space="preserve">УКУПНИ
ПРИХОДИ 
</t>
    </r>
    <r>
      <rPr>
        <sz val="10"/>
        <rFont val="Calibri"/>
        <family val="2"/>
      </rPr>
      <t>у хиљадама динара</t>
    </r>
    <r>
      <rPr>
        <b/>
        <sz val="10"/>
        <rFont val="Calibri"/>
        <family val="2"/>
      </rPr>
      <t xml:space="preserve">
</t>
    </r>
    <r>
      <rPr>
        <sz val="10"/>
        <rFont val="Calibri"/>
        <family val="2"/>
      </rPr>
      <t>(2+4+10+
12+14+16)</t>
    </r>
  </si>
  <si>
    <t>СТРУКТУРА ОСТВАРЕНИХ  ПРИХОДА БУЏЕТА ОПШТИНА И ГРАДОВА У АП ВОЈВОДИНИ У ПЕРИОДУ ЈАНУАР-ЈУН 2017. ГОДИНE - ПО ВРСТАМА ПРИХОДА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</si>
</sst>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0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Times New Roman CE"/>
    </font>
    <font>
      <sz val="10"/>
      <name val="Calibri"/>
      <family val="2"/>
    </font>
    <font>
      <b/>
      <sz val="10"/>
      <name val="Calibri"/>
      <family val="2"/>
    </font>
    <font>
      <sz val="10"/>
      <color indexed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b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6">
    <xf numFmtId="0" fontId="0" fillId="0" borderId="0"/>
    <xf numFmtId="0" fontId="2" fillId="0" borderId="0"/>
    <xf numFmtId="0" fontId="7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27" applyNumberFormat="0" applyAlignment="0" applyProtection="0"/>
    <xf numFmtId="0" fontId="16" fillId="21" borderId="28" applyNumberFormat="0" applyAlignment="0" applyProtection="0"/>
    <xf numFmtId="0" fontId="12" fillId="0" borderId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29" applyNumberFormat="0" applyFill="0" applyAlignment="0" applyProtection="0"/>
    <xf numFmtId="0" fontId="20" fillId="0" borderId="30" applyNumberFormat="0" applyFill="0" applyAlignment="0" applyProtection="0"/>
    <xf numFmtId="0" fontId="21" fillId="0" borderId="31" applyNumberFormat="0" applyFill="0" applyAlignment="0" applyProtection="0"/>
    <xf numFmtId="0" fontId="21" fillId="0" borderId="0" applyNumberFormat="0" applyFill="0" applyBorder="0" applyAlignment="0" applyProtection="0"/>
    <xf numFmtId="0" fontId="22" fillId="7" borderId="27" applyNumberFormat="0" applyAlignment="0" applyProtection="0"/>
    <xf numFmtId="0" fontId="23" fillId="0" borderId="32" applyNumberFormat="0" applyFill="0" applyAlignment="0" applyProtection="0"/>
    <xf numFmtId="0" fontId="24" fillId="22" borderId="0" applyNumberFormat="0" applyBorder="0" applyAlignment="0" applyProtection="0"/>
    <xf numFmtId="0" fontId="25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9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31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5" fillId="0" borderId="0"/>
    <xf numFmtId="0" fontId="12" fillId="23" borderId="33" applyNumberFormat="0" applyFont="0" applyAlignment="0" applyProtection="0"/>
    <xf numFmtId="0" fontId="32" fillId="20" borderId="34" applyNumberFormat="0" applyAlignment="0" applyProtection="0"/>
    <xf numFmtId="0" fontId="33" fillId="0" borderId="0" applyNumberFormat="0" applyFill="0" applyBorder="0" applyAlignment="0" applyProtection="0"/>
    <xf numFmtId="0" fontId="34" fillId="0" borderId="35" applyNumberFormat="0" applyFill="0" applyAlignment="0" applyProtection="0"/>
    <xf numFmtId="0" fontId="35" fillId="0" borderId="0" applyNumberFormat="0" applyFill="0" applyBorder="0" applyAlignment="0" applyProtection="0"/>
  </cellStyleXfs>
  <cellXfs count="160">
    <xf numFmtId="0" fontId="0" fillId="0" borderId="0" xfId="0"/>
    <xf numFmtId="0" fontId="4" fillId="0" borderId="0" xfId="1" applyFont="1"/>
    <xf numFmtId="3" fontId="4" fillId="0" borderId="0" xfId="1" applyNumberFormat="1" applyFont="1" applyAlignment="1">
      <alignment horizontal="right"/>
    </xf>
    <xf numFmtId="3" fontId="5" fillId="0" borderId="0" xfId="1" applyNumberFormat="1" applyFont="1" applyAlignment="1">
      <alignment horizontal="right"/>
    </xf>
    <xf numFmtId="3" fontId="6" fillId="0" borderId="0" xfId="1" applyNumberFormat="1" applyFont="1" applyBorder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4" fillId="0" borderId="16" xfId="2" applyFont="1" applyBorder="1" applyAlignment="1">
      <alignment horizontal="center"/>
    </xf>
    <xf numFmtId="3" fontId="4" fillId="0" borderId="16" xfId="2" applyNumberFormat="1" applyFont="1" applyBorder="1" applyAlignment="1">
      <alignment horizontal="center"/>
    </xf>
    <xf numFmtId="3" fontId="4" fillId="0" borderId="17" xfId="2" applyNumberFormat="1" applyFont="1" applyBorder="1" applyAlignment="1">
      <alignment horizontal="center"/>
    </xf>
    <xf numFmtId="3" fontId="4" fillId="0" borderId="18" xfId="2" applyNumberFormat="1" applyFont="1" applyBorder="1" applyAlignment="1">
      <alignment horizontal="center"/>
    </xf>
    <xf numFmtId="3" fontId="4" fillId="0" borderId="19" xfId="2" applyNumberFormat="1" applyFont="1" applyBorder="1" applyAlignment="1">
      <alignment horizontal="center"/>
    </xf>
    <xf numFmtId="3" fontId="4" fillId="0" borderId="20" xfId="2" applyNumberFormat="1" applyFont="1" applyBorder="1" applyAlignment="1">
      <alignment horizontal="center"/>
    </xf>
    <xf numFmtId="0" fontId="4" fillId="0" borderId="21" xfId="2" applyFont="1" applyBorder="1" applyAlignment="1">
      <alignment horizontal="center"/>
    </xf>
    <xf numFmtId="0" fontId="4" fillId="0" borderId="21" xfId="2" applyFont="1" applyBorder="1" applyAlignment="1"/>
    <xf numFmtId="3" fontId="4" fillId="0" borderId="21" xfId="3" applyNumberFormat="1" applyFont="1" applyFill="1" applyBorder="1"/>
    <xf numFmtId="0" fontId="4" fillId="0" borderId="2" xfId="2" applyFont="1" applyBorder="1" applyAlignment="1">
      <alignment horizontal="center"/>
    </xf>
    <xf numFmtId="0" fontId="4" fillId="0" borderId="2" xfId="2" applyFont="1" applyBorder="1" applyAlignment="1"/>
    <xf numFmtId="0" fontId="4" fillId="0" borderId="0" xfId="1" applyFont="1" applyBorder="1"/>
    <xf numFmtId="0" fontId="4" fillId="0" borderId="0" xfId="1" applyFont="1" applyFill="1" applyBorder="1"/>
    <xf numFmtId="3" fontId="4" fillId="0" borderId="2" xfId="3" applyNumberFormat="1" applyFont="1" applyFill="1" applyBorder="1"/>
    <xf numFmtId="3" fontId="3" fillId="0" borderId="19" xfId="2" applyNumberFormat="1" applyFont="1" applyBorder="1" applyAlignment="1">
      <alignment horizontal="right"/>
    </xf>
    <xf numFmtId="0" fontId="3" fillId="0" borderId="0" xfId="1" applyFont="1" applyBorder="1"/>
    <xf numFmtId="0" fontId="4" fillId="0" borderId="10" xfId="2" applyFont="1" applyBorder="1" applyAlignment="1">
      <alignment horizontal="center"/>
    </xf>
    <xf numFmtId="0" fontId="4" fillId="0" borderId="10" xfId="2" applyFont="1" applyBorder="1" applyAlignment="1">
      <alignment horizontal="left"/>
    </xf>
    <xf numFmtId="3" fontId="4" fillId="0" borderId="10" xfId="3" applyNumberFormat="1" applyFont="1" applyFill="1" applyBorder="1"/>
    <xf numFmtId="0" fontId="5" fillId="0" borderId="0" xfId="1" applyFont="1"/>
    <xf numFmtId="0" fontId="3" fillId="0" borderId="0" xfId="1" applyFont="1"/>
    <xf numFmtId="3" fontId="3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center" wrapText="1"/>
    </xf>
    <xf numFmtId="3" fontId="10" fillId="0" borderId="0" xfId="1" applyNumberFormat="1" applyFont="1" applyAlignment="1">
      <alignment horizontal="right"/>
    </xf>
    <xf numFmtId="3" fontId="11" fillId="0" borderId="0" xfId="1" applyNumberFormat="1" applyFont="1" applyAlignment="1">
      <alignment horizontal="right"/>
    </xf>
    <xf numFmtId="3" fontId="4" fillId="0" borderId="39" xfId="3" applyNumberFormat="1" applyFont="1" applyFill="1" applyBorder="1"/>
    <xf numFmtId="3" fontId="4" fillId="0" borderId="40" xfId="3" applyNumberFormat="1" applyFont="1" applyFill="1" applyBorder="1"/>
    <xf numFmtId="3" fontId="4" fillId="0" borderId="41" xfId="3" applyNumberFormat="1" applyFont="1" applyFill="1" applyBorder="1"/>
    <xf numFmtId="3" fontId="4" fillId="0" borderId="12" xfId="3" applyNumberFormat="1" applyFont="1" applyFill="1" applyBorder="1"/>
    <xf numFmtId="3" fontId="3" fillId="0" borderId="42" xfId="2" applyNumberFormat="1" applyFont="1" applyBorder="1" applyAlignment="1">
      <alignment horizontal="right"/>
    </xf>
    <xf numFmtId="3" fontId="3" fillId="0" borderId="4" xfId="2" applyNumberFormat="1" applyFont="1" applyBorder="1" applyAlignment="1">
      <alignment horizontal="right"/>
    </xf>
    <xf numFmtId="3" fontId="3" fillId="0" borderId="8" xfId="2" applyNumberFormat="1" applyFont="1" applyBorder="1" applyAlignment="1">
      <alignment horizontal="right"/>
    </xf>
    <xf numFmtId="0" fontId="36" fillId="24" borderId="16" xfId="2" applyFont="1" applyFill="1" applyBorder="1" applyAlignment="1">
      <alignment horizontal="center"/>
    </xf>
    <xf numFmtId="0" fontId="36" fillId="24" borderId="16" xfId="2" applyFont="1" applyFill="1" applyBorder="1"/>
    <xf numFmtId="3" fontId="36" fillId="24" borderId="16" xfId="3" applyNumberFormat="1" applyFont="1" applyFill="1" applyBorder="1"/>
    <xf numFmtId="3" fontId="36" fillId="24" borderId="18" xfId="3" applyNumberFormat="1" applyFont="1" applyFill="1" applyBorder="1"/>
    <xf numFmtId="3" fontId="36" fillId="24" borderId="19" xfId="2" applyNumberFormat="1" applyFont="1" applyFill="1" applyBorder="1" applyAlignment="1">
      <alignment horizontal="right"/>
    </xf>
    <xf numFmtId="0" fontId="3" fillId="25" borderId="16" xfId="2" applyFont="1" applyFill="1" applyBorder="1" applyAlignment="1">
      <alignment horizontal="center"/>
    </xf>
    <xf numFmtId="0" fontId="3" fillId="25" borderId="16" xfId="2" applyFont="1" applyFill="1" applyBorder="1" applyAlignment="1">
      <alignment horizontal="left"/>
    </xf>
    <xf numFmtId="3" fontId="3" fillId="25" borderId="16" xfId="3" applyNumberFormat="1" applyFont="1" applyFill="1" applyBorder="1"/>
    <xf numFmtId="3" fontId="3" fillId="25" borderId="18" xfId="3" applyNumberFormat="1" applyFont="1" applyFill="1" applyBorder="1"/>
    <xf numFmtId="3" fontId="3" fillId="25" borderId="19" xfId="2" applyNumberFormat="1" applyFont="1" applyFill="1" applyBorder="1" applyAlignment="1">
      <alignment horizontal="right"/>
    </xf>
    <xf numFmtId="0" fontId="3" fillId="25" borderId="16" xfId="2" applyFont="1" applyFill="1" applyBorder="1" applyAlignment="1">
      <alignment horizontal="left" wrapText="1"/>
    </xf>
    <xf numFmtId="0" fontId="3" fillId="26" borderId="16" xfId="2" applyFont="1" applyFill="1" applyBorder="1" applyAlignment="1">
      <alignment horizontal="center"/>
    </xf>
    <xf numFmtId="0" fontId="3" fillId="26" borderId="16" xfId="2" applyFont="1" applyFill="1" applyBorder="1" applyAlignment="1">
      <alignment horizontal="left"/>
    </xf>
    <xf numFmtId="3" fontId="3" fillId="26" borderId="16" xfId="3" applyNumberFormat="1" applyFont="1" applyFill="1" applyBorder="1"/>
    <xf numFmtId="3" fontId="3" fillId="26" borderId="18" xfId="3" applyNumberFormat="1" applyFont="1" applyFill="1" applyBorder="1"/>
    <xf numFmtId="3" fontId="3" fillId="26" borderId="19" xfId="2" applyNumberFormat="1" applyFont="1" applyFill="1" applyBorder="1" applyAlignment="1">
      <alignment horizontal="right"/>
    </xf>
    <xf numFmtId="0" fontId="4" fillId="27" borderId="2" xfId="2" applyFont="1" applyFill="1" applyBorder="1" applyAlignment="1">
      <alignment horizontal="center"/>
    </xf>
    <xf numFmtId="0" fontId="4" fillId="27" borderId="2" xfId="2" applyFont="1" applyFill="1" applyBorder="1" applyAlignment="1"/>
    <xf numFmtId="3" fontId="4" fillId="27" borderId="21" xfId="3" applyNumberFormat="1" applyFont="1" applyFill="1" applyBorder="1"/>
    <xf numFmtId="3" fontId="4" fillId="27" borderId="40" xfId="3" applyNumberFormat="1" applyFont="1" applyFill="1" applyBorder="1"/>
    <xf numFmtId="3" fontId="3" fillId="27" borderId="4" xfId="2" applyNumberFormat="1" applyFont="1" applyFill="1" applyBorder="1" applyAlignment="1">
      <alignment horizontal="right"/>
    </xf>
    <xf numFmtId="3" fontId="4" fillId="27" borderId="2" xfId="3" applyNumberFormat="1" applyFont="1" applyFill="1" applyBorder="1"/>
    <xf numFmtId="3" fontId="4" fillId="27" borderId="41" xfId="3" applyNumberFormat="1" applyFont="1" applyFill="1" applyBorder="1"/>
    <xf numFmtId="164" fontId="5" fillId="0" borderId="21" xfId="2" applyNumberFormat="1" applyFont="1" applyBorder="1" applyAlignment="1">
      <alignment horizontal="right"/>
    </xf>
    <xf numFmtId="164" fontId="5" fillId="27" borderId="2" xfId="2" applyNumberFormat="1" applyFont="1" applyFill="1" applyBorder="1" applyAlignment="1">
      <alignment horizontal="right"/>
    </xf>
    <xf numFmtId="164" fontId="5" fillId="0" borderId="2" xfId="2" applyNumberFormat="1" applyFont="1" applyBorder="1" applyAlignment="1">
      <alignment horizontal="right"/>
    </xf>
    <xf numFmtId="164" fontId="5" fillId="0" borderId="7" xfId="2" applyNumberFormat="1" applyFont="1" applyBorder="1" applyAlignment="1">
      <alignment horizontal="right"/>
    </xf>
    <xf numFmtId="164" fontId="6" fillId="26" borderId="16" xfId="2" applyNumberFormat="1" applyFont="1" applyFill="1" applyBorder="1" applyAlignment="1">
      <alignment horizontal="right"/>
    </xf>
    <xf numFmtId="164" fontId="6" fillId="25" borderId="16" xfId="2" applyNumberFormat="1" applyFont="1" applyFill="1" applyBorder="1" applyAlignment="1">
      <alignment horizontal="right"/>
    </xf>
    <xf numFmtId="164" fontId="5" fillId="0" borderId="10" xfId="2" applyNumberFormat="1" applyFont="1" applyBorder="1" applyAlignment="1">
      <alignment horizontal="right"/>
    </xf>
    <xf numFmtId="164" fontId="37" fillId="24" borderId="16" xfId="2" applyNumberFormat="1" applyFont="1" applyFill="1" applyBorder="1" applyAlignment="1">
      <alignment horizontal="right"/>
    </xf>
    <xf numFmtId="164" fontId="5" fillId="0" borderId="22" xfId="2" applyNumberFormat="1" applyFont="1" applyBorder="1" applyAlignment="1">
      <alignment horizontal="right"/>
    </xf>
    <xf numFmtId="164" fontId="5" fillId="27" borderId="25" xfId="2" applyNumberFormat="1" applyFont="1" applyFill="1" applyBorder="1" applyAlignment="1">
      <alignment horizontal="right"/>
    </xf>
    <xf numFmtId="164" fontId="5" fillId="0" borderId="25" xfId="2" applyNumberFormat="1" applyFont="1" applyBorder="1" applyAlignment="1">
      <alignment horizontal="right"/>
    </xf>
    <xf numFmtId="164" fontId="5" fillId="0" borderId="26" xfId="2" applyNumberFormat="1" applyFont="1" applyBorder="1" applyAlignment="1">
      <alignment horizontal="right"/>
    </xf>
    <xf numFmtId="164" fontId="6" fillId="26" borderId="17" xfId="2" applyNumberFormat="1" applyFont="1" applyFill="1" applyBorder="1" applyAlignment="1">
      <alignment horizontal="right"/>
    </xf>
    <xf numFmtId="164" fontId="6" fillId="25" borderId="17" xfId="2" applyNumberFormat="1" applyFont="1" applyFill="1" applyBorder="1" applyAlignment="1">
      <alignment horizontal="right"/>
    </xf>
    <xf numFmtId="164" fontId="5" fillId="0" borderId="11" xfId="2" applyNumberFormat="1" applyFont="1" applyBorder="1" applyAlignment="1">
      <alignment horizontal="right"/>
    </xf>
    <xf numFmtId="164" fontId="37" fillId="24" borderId="17" xfId="2" applyNumberFormat="1" applyFont="1" applyFill="1" applyBorder="1" applyAlignment="1">
      <alignment horizontal="right"/>
    </xf>
    <xf numFmtId="164" fontId="5" fillId="27" borderId="22" xfId="3" applyNumberFormat="1" applyFont="1" applyFill="1" applyBorder="1"/>
    <xf numFmtId="164" fontId="5" fillId="0" borderId="22" xfId="3" applyNumberFormat="1" applyFont="1" applyFill="1" applyBorder="1"/>
    <xf numFmtId="164" fontId="6" fillId="26" borderId="17" xfId="3" applyNumberFormat="1" applyFont="1" applyFill="1" applyBorder="1"/>
    <xf numFmtId="164" fontId="5" fillId="27" borderId="25" xfId="3" applyNumberFormat="1" applyFont="1" applyFill="1" applyBorder="1"/>
    <xf numFmtId="164" fontId="5" fillId="0" borderId="25" xfId="3" applyNumberFormat="1" applyFont="1" applyFill="1" applyBorder="1"/>
    <xf numFmtId="164" fontId="6" fillId="25" borderId="17" xfId="3" applyNumberFormat="1" applyFont="1" applyFill="1" applyBorder="1"/>
    <xf numFmtId="164" fontId="5" fillId="0" borderId="11" xfId="3" applyNumberFormat="1" applyFont="1" applyFill="1" applyBorder="1"/>
    <xf numFmtId="164" fontId="37" fillId="24" borderId="17" xfId="3" applyNumberFormat="1" applyFont="1" applyFill="1" applyBorder="1"/>
    <xf numFmtId="164" fontId="5" fillId="27" borderId="42" xfId="3" applyNumberFormat="1" applyFont="1" applyFill="1" applyBorder="1"/>
    <xf numFmtId="164" fontId="5" fillId="0" borderId="42" xfId="3" applyNumberFormat="1" applyFont="1" applyFill="1" applyBorder="1"/>
    <xf numFmtId="164" fontId="5" fillId="0" borderId="38" xfId="3" applyNumberFormat="1" applyFont="1" applyFill="1" applyBorder="1"/>
    <xf numFmtId="164" fontId="6" fillId="26" borderId="19" xfId="3" applyNumberFormat="1" applyFont="1" applyFill="1" applyBorder="1"/>
    <xf numFmtId="164" fontId="5" fillId="27" borderId="4" xfId="3" applyNumberFormat="1" applyFont="1" applyFill="1" applyBorder="1"/>
    <xf numFmtId="164" fontId="5" fillId="0" borderId="4" xfId="3" applyNumberFormat="1" applyFont="1" applyFill="1" applyBorder="1"/>
    <xf numFmtId="164" fontId="6" fillId="25" borderId="19" xfId="3" applyNumberFormat="1" applyFont="1" applyFill="1" applyBorder="1"/>
    <xf numFmtId="164" fontId="37" fillId="24" borderId="19" xfId="3" applyNumberFormat="1" applyFont="1" applyFill="1" applyBorder="1"/>
    <xf numFmtId="3" fontId="4" fillId="27" borderId="10" xfId="2" applyNumberFormat="1" applyFont="1" applyFill="1" applyBorder="1" applyAlignment="1">
      <alignment horizontal="center" vertical="center" wrapText="1"/>
    </xf>
    <xf numFmtId="3" fontId="5" fillId="27" borderId="11" xfId="2" applyNumberFormat="1" applyFont="1" applyFill="1" applyBorder="1" applyAlignment="1">
      <alignment horizontal="center" vertical="center" textRotation="90" wrapText="1"/>
    </xf>
    <xf numFmtId="3" fontId="4" fillId="27" borderId="12" xfId="2" applyNumberFormat="1" applyFont="1" applyFill="1" applyBorder="1" applyAlignment="1">
      <alignment horizontal="center" vertical="center" wrapText="1"/>
    </xf>
    <xf numFmtId="0" fontId="4" fillId="27" borderId="13" xfId="1" applyFont="1" applyFill="1" applyBorder="1" applyAlignment="1">
      <alignment horizontal="center" vertical="center" wrapText="1"/>
    </xf>
    <xf numFmtId="3" fontId="5" fillId="27" borderId="10" xfId="2" applyNumberFormat="1" applyFont="1" applyFill="1" applyBorder="1" applyAlignment="1">
      <alignment horizontal="center" vertical="center" textRotation="90" wrapText="1"/>
    </xf>
    <xf numFmtId="0" fontId="4" fillId="27" borderId="7" xfId="1" applyFont="1" applyFill="1" applyBorder="1" applyAlignment="1">
      <alignment horizontal="center" vertical="center" wrapText="1"/>
    </xf>
    <xf numFmtId="0" fontId="4" fillId="27" borderId="36" xfId="1" applyFont="1" applyFill="1" applyBorder="1" applyAlignment="1">
      <alignment horizontal="center" vertical="center" wrapText="1"/>
    </xf>
    <xf numFmtId="3" fontId="5" fillId="27" borderId="43" xfId="2" applyNumberFormat="1" applyFont="1" applyFill="1" applyBorder="1" applyAlignment="1">
      <alignment horizontal="center" vertical="center" textRotation="90" wrapText="1"/>
    </xf>
    <xf numFmtId="3" fontId="4" fillId="0" borderId="44" xfId="2" applyNumberFormat="1" applyFont="1" applyBorder="1" applyAlignment="1">
      <alignment horizontal="center"/>
    </xf>
    <xf numFmtId="164" fontId="5" fillId="0" borderId="23" xfId="2" applyNumberFormat="1" applyFont="1" applyBorder="1" applyAlignment="1">
      <alignment horizontal="right"/>
    </xf>
    <xf numFmtId="164" fontId="5" fillId="27" borderId="3" xfId="2" applyNumberFormat="1" applyFont="1" applyFill="1" applyBorder="1" applyAlignment="1">
      <alignment horizontal="right"/>
    </xf>
    <xf numFmtId="164" fontId="5" fillId="0" borderId="3" xfId="2" applyNumberFormat="1" applyFont="1" applyBorder="1" applyAlignment="1">
      <alignment horizontal="right"/>
    </xf>
    <xf numFmtId="164" fontId="5" fillId="0" borderId="37" xfId="2" applyNumberFormat="1" applyFont="1" applyBorder="1" applyAlignment="1">
      <alignment horizontal="right"/>
    </xf>
    <xf numFmtId="164" fontId="6" fillId="26" borderId="44" xfId="2" applyNumberFormat="1" applyFont="1" applyFill="1" applyBorder="1" applyAlignment="1">
      <alignment horizontal="right"/>
    </xf>
    <xf numFmtId="164" fontId="6" fillId="25" borderId="44" xfId="2" applyNumberFormat="1" applyFont="1" applyFill="1" applyBorder="1" applyAlignment="1">
      <alignment horizontal="right"/>
    </xf>
    <xf numFmtId="164" fontId="5" fillId="0" borderId="43" xfId="2" applyNumberFormat="1" applyFont="1" applyBorder="1" applyAlignment="1">
      <alignment horizontal="right"/>
    </xf>
    <xf numFmtId="164" fontId="37" fillId="24" borderId="44" xfId="2" applyNumberFormat="1" applyFont="1" applyFill="1" applyBorder="1" applyAlignment="1">
      <alignment horizontal="right"/>
    </xf>
    <xf numFmtId="3" fontId="5" fillId="27" borderId="38" xfId="2" applyNumberFormat="1" applyFont="1" applyFill="1" applyBorder="1" applyAlignment="1">
      <alignment horizontal="center" vertical="center" textRotation="90" wrapText="1"/>
    </xf>
    <xf numFmtId="164" fontId="5" fillId="0" borderId="42" xfId="2" applyNumberFormat="1" applyFont="1" applyBorder="1" applyAlignment="1">
      <alignment horizontal="right"/>
    </xf>
    <xf numFmtId="164" fontId="5" fillId="27" borderId="4" xfId="2" applyNumberFormat="1" applyFont="1" applyFill="1" applyBorder="1" applyAlignment="1">
      <alignment horizontal="right"/>
    </xf>
    <xf numFmtId="164" fontId="5" fillId="0" borderId="4" xfId="2" applyNumberFormat="1" applyFont="1" applyBorder="1" applyAlignment="1">
      <alignment horizontal="right"/>
    </xf>
    <xf numFmtId="164" fontId="5" fillId="0" borderId="8" xfId="2" applyNumberFormat="1" applyFont="1" applyBorder="1" applyAlignment="1">
      <alignment horizontal="right"/>
    </xf>
    <xf numFmtId="164" fontId="6" fillId="26" borderId="19" xfId="2" applyNumberFormat="1" applyFont="1" applyFill="1" applyBorder="1" applyAlignment="1">
      <alignment horizontal="right"/>
    </xf>
    <xf numFmtId="164" fontId="6" fillId="25" borderId="19" xfId="2" applyNumberFormat="1" applyFont="1" applyFill="1" applyBorder="1" applyAlignment="1">
      <alignment horizontal="right"/>
    </xf>
    <xf numFmtId="164" fontId="5" fillId="0" borderId="38" xfId="2" applyNumberFormat="1" applyFont="1" applyBorder="1" applyAlignment="1">
      <alignment horizontal="right"/>
    </xf>
    <xf numFmtId="164" fontId="37" fillId="24" borderId="19" xfId="2" applyNumberFormat="1" applyFont="1" applyFill="1" applyBorder="1" applyAlignment="1">
      <alignment horizontal="right"/>
    </xf>
    <xf numFmtId="0" fontId="8" fillId="27" borderId="15" xfId="1" applyFont="1" applyFill="1" applyBorder="1" applyAlignment="1">
      <alignment horizontal="center" vertical="center" wrapText="1"/>
    </xf>
    <xf numFmtId="3" fontId="4" fillId="0" borderId="24" xfId="3" applyNumberFormat="1" applyFont="1" applyFill="1" applyBorder="1"/>
    <xf numFmtId="3" fontId="4" fillId="27" borderId="24" xfId="3" applyNumberFormat="1" applyFont="1" applyFill="1" applyBorder="1"/>
    <xf numFmtId="3" fontId="3" fillId="26" borderId="20" xfId="3" applyNumberFormat="1" applyFont="1" applyFill="1" applyBorder="1"/>
    <xf numFmtId="3" fontId="4" fillId="27" borderId="9" xfId="3" applyNumberFormat="1" applyFont="1" applyFill="1" applyBorder="1"/>
    <xf numFmtId="3" fontId="4" fillId="0" borderId="9" xfId="3" applyNumberFormat="1" applyFont="1" applyFill="1" applyBorder="1"/>
    <xf numFmtId="3" fontId="3" fillId="25" borderId="20" xfId="3" applyNumberFormat="1" applyFont="1" applyFill="1" applyBorder="1"/>
    <xf numFmtId="3" fontId="4" fillId="0" borderId="45" xfId="3" applyNumberFormat="1" applyFont="1" applyFill="1" applyBorder="1"/>
    <xf numFmtId="3" fontId="36" fillId="24" borderId="20" xfId="3" applyNumberFormat="1" applyFont="1" applyFill="1" applyBorder="1"/>
    <xf numFmtId="0" fontId="4" fillId="0" borderId="2" xfId="2" applyFont="1" applyFill="1" applyBorder="1" applyAlignment="1">
      <alignment horizontal="center"/>
    </xf>
    <xf numFmtId="0" fontId="4" fillId="0" borderId="2" xfId="2" applyFont="1" applyFill="1" applyBorder="1" applyAlignment="1"/>
    <xf numFmtId="164" fontId="5" fillId="0" borderId="25" xfId="2" applyNumberFormat="1" applyFont="1" applyFill="1" applyBorder="1" applyAlignment="1">
      <alignment horizontal="right"/>
    </xf>
    <xf numFmtId="164" fontId="5" fillId="0" borderId="2" xfId="2" applyNumberFormat="1" applyFont="1" applyFill="1" applyBorder="1" applyAlignment="1">
      <alignment horizontal="right"/>
    </xf>
    <xf numFmtId="164" fontId="5" fillId="0" borderId="3" xfId="2" applyNumberFormat="1" applyFont="1" applyFill="1" applyBorder="1" applyAlignment="1">
      <alignment horizontal="right"/>
    </xf>
    <xf numFmtId="164" fontId="5" fillId="0" borderId="4" xfId="2" applyNumberFormat="1" applyFont="1" applyFill="1" applyBorder="1" applyAlignment="1">
      <alignment horizontal="right"/>
    </xf>
    <xf numFmtId="3" fontId="3" fillId="0" borderId="4" xfId="2" applyNumberFormat="1" applyFont="1" applyFill="1" applyBorder="1" applyAlignment="1">
      <alignment horizontal="right"/>
    </xf>
    <xf numFmtId="0" fontId="4" fillId="0" borderId="0" xfId="1" applyFont="1" applyFill="1"/>
    <xf numFmtId="0" fontId="4" fillId="27" borderId="21" xfId="2" applyFont="1" applyFill="1" applyBorder="1" applyAlignment="1">
      <alignment horizontal="center"/>
    </xf>
    <xf numFmtId="0" fontId="4" fillId="27" borderId="21" xfId="2" applyFont="1" applyFill="1" applyBorder="1" applyAlignment="1"/>
    <xf numFmtId="164" fontId="5" fillId="27" borderId="22" xfId="2" applyNumberFormat="1" applyFont="1" applyFill="1" applyBorder="1" applyAlignment="1">
      <alignment horizontal="right"/>
    </xf>
    <xf numFmtId="164" fontId="5" fillId="27" borderId="21" xfId="2" applyNumberFormat="1" applyFont="1" applyFill="1" applyBorder="1" applyAlignment="1">
      <alignment horizontal="right"/>
    </xf>
    <xf numFmtId="164" fontId="5" fillId="27" borderId="23" xfId="2" applyNumberFormat="1" applyFont="1" applyFill="1" applyBorder="1" applyAlignment="1">
      <alignment horizontal="right"/>
    </xf>
    <xf numFmtId="164" fontId="5" fillId="27" borderId="42" xfId="2" applyNumberFormat="1" applyFont="1" applyFill="1" applyBorder="1" applyAlignment="1">
      <alignment horizontal="right"/>
    </xf>
    <xf numFmtId="3" fontId="3" fillId="27" borderId="42" xfId="2" applyNumberFormat="1" applyFont="1" applyFill="1" applyBorder="1" applyAlignment="1">
      <alignment horizontal="right"/>
    </xf>
    <xf numFmtId="0" fontId="3" fillId="27" borderId="4" xfId="1" applyFont="1" applyFill="1" applyBorder="1" applyAlignment="1">
      <alignment horizontal="center" vertical="center" wrapText="1"/>
    </xf>
    <xf numFmtId="0" fontId="3" fillId="27" borderId="8" xfId="1" applyFont="1" applyFill="1" applyBorder="1" applyAlignment="1">
      <alignment horizontal="center" vertical="center" wrapText="1"/>
    </xf>
    <xf numFmtId="0" fontId="4" fillId="27" borderId="5" xfId="1" applyFont="1" applyFill="1" applyBorder="1" applyAlignment="1">
      <alignment horizontal="center" vertical="center" wrapText="1"/>
    </xf>
    <xf numFmtId="0" fontId="4" fillId="27" borderId="4" xfId="1" applyFont="1" applyFill="1" applyBorder="1" applyAlignment="1">
      <alignment horizontal="center" vertical="center" wrapText="1"/>
    </xf>
    <xf numFmtId="0" fontId="39" fillId="0" borderId="0" xfId="1" applyFont="1" applyAlignment="1">
      <alignment horizontal="center"/>
    </xf>
    <xf numFmtId="0" fontId="38" fillId="0" borderId="0" xfId="1" applyFont="1" applyAlignment="1">
      <alignment horizontal="center"/>
    </xf>
    <xf numFmtId="0" fontId="3" fillId="0" borderId="1" xfId="1" applyFont="1" applyBorder="1" applyAlignment="1">
      <alignment horizontal="left"/>
    </xf>
    <xf numFmtId="3" fontId="6" fillId="0" borderId="1" xfId="1" applyNumberFormat="1" applyFont="1" applyBorder="1" applyAlignment="1">
      <alignment horizontal="right"/>
    </xf>
    <xf numFmtId="0" fontId="4" fillId="27" borderId="7" xfId="2" applyFont="1" applyFill="1" applyBorder="1" applyAlignment="1">
      <alignment horizontal="center" vertical="center" textRotation="90" wrapText="1"/>
    </xf>
    <xf numFmtId="0" fontId="4" fillId="27" borderId="14" xfId="2" applyFont="1" applyFill="1" applyBorder="1" applyAlignment="1">
      <alignment horizontal="center" vertical="center" textRotation="90" wrapText="1"/>
    </xf>
    <xf numFmtId="0" fontId="3" fillId="27" borderId="2" xfId="2" applyFont="1" applyFill="1" applyBorder="1" applyAlignment="1">
      <alignment horizontal="center" vertical="center" wrapText="1"/>
    </xf>
    <xf numFmtId="0" fontId="3" fillId="27" borderId="7" xfId="2" applyFont="1" applyFill="1" applyBorder="1" applyAlignment="1">
      <alignment horizontal="center" vertical="center" wrapText="1"/>
    </xf>
    <xf numFmtId="3" fontId="3" fillId="27" borderId="3" xfId="2" applyNumberFormat="1" applyFont="1" applyFill="1" applyBorder="1" applyAlignment="1">
      <alignment horizontal="center" vertical="center" wrapText="1"/>
    </xf>
    <xf numFmtId="3" fontId="3" fillId="27" borderId="4" xfId="2" applyNumberFormat="1" applyFont="1" applyFill="1" applyBorder="1" applyAlignment="1">
      <alignment horizontal="center" vertical="center" wrapText="1"/>
    </xf>
    <xf numFmtId="3" fontId="3" fillId="27" borderId="5" xfId="2" applyNumberFormat="1" applyFont="1" applyFill="1" applyBorder="1" applyAlignment="1">
      <alignment horizontal="center" vertical="center" wrapText="1"/>
    </xf>
    <xf numFmtId="0" fontId="3" fillId="27" borderId="5" xfId="1" applyFont="1" applyFill="1" applyBorder="1" applyAlignment="1">
      <alignment horizontal="center" vertical="center" wrapText="1"/>
    </xf>
    <xf numFmtId="0" fontId="3" fillId="27" borderId="6" xfId="1" applyFont="1" applyFill="1" applyBorder="1" applyAlignment="1">
      <alignment horizontal="center" vertical="center" wrapText="1"/>
    </xf>
  </cellXfs>
  <cellStyles count="86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heck Cell 2" xfId="30"/>
    <cellStyle name="Excel Built-in Normal" xfId="31"/>
    <cellStyle name="Explanatory Text 2" xfId="32"/>
    <cellStyle name="Good 2" xfId="33"/>
    <cellStyle name="Heading 1 2" xfId="34"/>
    <cellStyle name="Heading 2 2" xfId="35"/>
    <cellStyle name="Heading 3 2" xfId="36"/>
    <cellStyle name="Heading 4 2" xfId="37"/>
    <cellStyle name="Input 2" xfId="38"/>
    <cellStyle name="Linked Cell 2" xfId="39"/>
    <cellStyle name="Neutral 2" xfId="40"/>
    <cellStyle name="Normal" xfId="0" builtinId="0"/>
    <cellStyle name="Normal 10" xfId="41"/>
    <cellStyle name="Normal 2" xfId="42"/>
    <cellStyle name="Normal 2 10" xfId="43"/>
    <cellStyle name="Normal 2 2" xfId="44"/>
    <cellStyle name="Normal 2 2 2" xfId="45"/>
    <cellStyle name="Normal 2 3" xfId="46"/>
    <cellStyle name="Normal 2 4" xfId="47"/>
    <cellStyle name="Normal 2 5" xfId="48"/>
    <cellStyle name="Normal 2 6" xfId="49"/>
    <cellStyle name="Normal 2 7" xfId="50"/>
    <cellStyle name="Normal 2 8" xfId="51"/>
    <cellStyle name="Normal 2 9" xfId="52"/>
    <cellStyle name="Normal 2_DRAGICA i PETRANA OBRAZAC 1 JAN DEC 2011" xfId="53"/>
    <cellStyle name="Normal 3" xfId="54"/>
    <cellStyle name="Normal 3 10" xfId="55"/>
    <cellStyle name="Normal 3 11" xfId="56"/>
    <cellStyle name="Normal 3 2" xfId="57"/>
    <cellStyle name="Normal 3 3" xfId="58"/>
    <cellStyle name="Normal 3 4" xfId="59"/>
    <cellStyle name="Normal 3 5" xfId="60"/>
    <cellStyle name="Normal 3 6" xfId="61"/>
    <cellStyle name="Normal 3 7" xfId="62"/>
    <cellStyle name="Normal 3 8" xfId="63"/>
    <cellStyle name="Normal 3 9" xfId="64"/>
    <cellStyle name="Normal 3_DRAGICA i PETRANA OBRAZAC 1 JAN DEC 2011" xfId="65"/>
    <cellStyle name="Normal 4" xfId="66"/>
    <cellStyle name="Normal 5" xfId="67"/>
    <cellStyle name="Normal 6" xfId="68"/>
    <cellStyle name="Normal 6 2" xfId="69"/>
    <cellStyle name="Normal 6 3" xfId="70"/>
    <cellStyle name="Normal 6 4" xfId="71"/>
    <cellStyle name="Normal 6 5" xfId="72"/>
    <cellStyle name="Normal 6 6" xfId="73"/>
    <cellStyle name="Normal 7" xfId="74"/>
    <cellStyle name="Normal 7 2" xfId="75"/>
    <cellStyle name="Normal 7 3" xfId="76"/>
    <cellStyle name="Normal 7 4" xfId="77"/>
    <cellStyle name="Normal 8" xfId="78"/>
    <cellStyle name="Normal 8 2" xfId="79"/>
    <cellStyle name="Normal 9" xfId="80"/>
    <cellStyle name="Normal_Sheet1" xfId="2"/>
    <cellStyle name="Normal_Tabela broj 1" xfId="3"/>
    <cellStyle name="Normal_Tabela II" xfId="1"/>
    <cellStyle name="Note 2" xfId="81"/>
    <cellStyle name="Output 2" xfId="82"/>
    <cellStyle name="Title 2" xfId="83"/>
    <cellStyle name="Total 2" xfId="84"/>
    <cellStyle name="Warning Text 2" xfId="8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57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S1"/>
    </sheetView>
  </sheetViews>
  <sheetFormatPr defaultRowHeight="12.75" x14ac:dyDescent="0.2"/>
  <cols>
    <col min="1" max="1" width="5.5" style="1" customWidth="1"/>
    <col min="2" max="2" width="20.5" style="1" customWidth="1"/>
    <col min="3" max="3" width="9.5" style="2" bestFit="1" customWidth="1"/>
    <col min="4" max="4" width="7.375" style="3" bestFit="1" customWidth="1"/>
    <col min="5" max="5" width="9.5" style="2" bestFit="1" customWidth="1"/>
    <col min="6" max="6" width="7.375" style="3" bestFit="1" customWidth="1"/>
    <col min="7" max="7" width="9.5" style="2" bestFit="1" customWidth="1"/>
    <col min="8" max="8" width="7.375" style="3" bestFit="1" customWidth="1"/>
    <col min="9" max="9" width="12.75" style="2" customWidth="1"/>
    <col min="10" max="10" width="7.375" style="3" bestFit="1" customWidth="1"/>
    <col min="11" max="11" width="10.375" style="2" customWidth="1"/>
    <col min="12" max="12" width="7.375" style="3" bestFit="1" customWidth="1"/>
    <col min="13" max="13" width="9.625" style="2" bestFit="1" customWidth="1"/>
    <col min="14" max="14" width="9.625" style="2" customWidth="1"/>
    <col min="15" max="15" width="10.25" style="2" customWidth="1"/>
    <col min="16" max="16" width="7.375" style="2" bestFit="1" customWidth="1"/>
    <col min="17" max="17" width="10.875" style="2" customWidth="1"/>
    <col min="18" max="18" width="7.375" style="2" bestFit="1" customWidth="1"/>
    <col min="19" max="19" width="11.5" style="27" bestFit="1" customWidth="1"/>
    <col min="20" max="16384" width="9" style="1"/>
  </cols>
  <sheetData>
    <row r="1" spans="1:19" ht="17.25" customHeight="1" x14ac:dyDescent="0.25">
      <c r="A1" s="147" t="s">
        <v>69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</row>
    <row r="2" spans="1:19" x14ac:dyDescent="0.2">
      <c r="A2" s="149" t="s">
        <v>58</v>
      </c>
      <c r="B2" s="149"/>
      <c r="E2" s="4"/>
      <c r="F2" s="4"/>
      <c r="G2" s="4"/>
      <c r="H2" s="4"/>
      <c r="I2" s="4"/>
      <c r="J2" s="4"/>
      <c r="K2" s="4"/>
      <c r="L2" s="150"/>
      <c r="M2" s="150"/>
      <c r="N2" s="150"/>
      <c r="O2" s="150"/>
      <c r="P2" s="150"/>
      <c r="Q2" s="150"/>
      <c r="R2" s="150"/>
      <c r="S2" s="150"/>
    </row>
    <row r="3" spans="1:19" s="5" customFormat="1" ht="39" customHeight="1" x14ac:dyDescent="0.2">
      <c r="A3" s="151" t="s">
        <v>60</v>
      </c>
      <c r="B3" s="153" t="s">
        <v>0</v>
      </c>
      <c r="C3" s="155" t="s">
        <v>62</v>
      </c>
      <c r="D3" s="156"/>
      <c r="E3" s="157" t="s">
        <v>63</v>
      </c>
      <c r="F3" s="156"/>
      <c r="G3" s="158" t="s">
        <v>64</v>
      </c>
      <c r="H3" s="159"/>
      <c r="I3" s="159"/>
      <c r="J3" s="159"/>
      <c r="K3" s="159"/>
      <c r="L3" s="143"/>
      <c r="M3" s="145" t="s">
        <v>65</v>
      </c>
      <c r="N3" s="146"/>
      <c r="O3" s="145" t="s">
        <v>66</v>
      </c>
      <c r="P3" s="146"/>
      <c r="Q3" s="145" t="s">
        <v>67</v>
      </c>
      <c r="R3" s="146"/>
      <c r="S3" s="143" t="s">
        <v>68</v>
      </c>
    </row>
    <row r="4" spans="1:19" s="5" customFormat="1" ht="90" thickBot="1" x14ac:dyDescent="0.25">
      <c r="A4" s="152"/>
      <c r="B4" s="154"/>
      <c r="C4" s="93" t="s">
        <v>1</v>
      </c>
      <c r="D4" s="94" t="s">
        <v>2</v>
      </c>
      <c r="E4" s="95" t="s">
        <v>1</v>
      </c>
      <c r="F4" s="94" t="s">
        <v>3</v>
      </c>
      <c r="G4" s="96" t="s">
        <v>4</v>
      </c>
      <c r="H4" s="97" t="s">
        <v>2</v>
      </c>
      <c r="I4" s="98" t="s">
        <v>5</v>
      </c>
      <c r="J4" s="100" t="s">
        <v>2</v>
      </c>
      <c r="K4" s="119" t="s">
        <v>6</v>
      </c>
      <c r="L4" s="110" t="s">
        <v>3</v>
      </c>
      <c r="M4" s="99" t="s">
        <v>61</v>
      </c>
      <c r="N4" s="94" t="s">
        <v>3</v>
      </c>
      <c r="O4" s="99" t="s">
        <v>61</v>
      </c>
      <c r="P4" s="94" t="s">
        <v>3</v>
      </c>
      <c r="Q4" s="99" t="s">
        <v>61</v>
      </c>
      <c r="R4" s="94" t="s">
        <v>3</v>
      </c>
      <c r="S4" s="144"/>
    </row>
    <row r="5" spans="1:19" ht="14.25" thickTop="1" thickBot="1" x14ac:dyDescent="0.25">
      <c r="A5" s="6"/>
      <c r="B5" s="6">
        <v>1</v>
      </c>
      <c r="C5" s="7">
        <v>2</v>
      </c>
      <c r="D5" s="8">
        <v>3</v>
      </c>
      <c r="E5" s="9">
        <v>4</v>
      </c>
      <c r="F5" s="8">
        <v>5</v>
      </c>
      <c r="G5" s="9">
        <v>6</v>
      </c>
      <c r="H5" s="7">
        <v>7</v>
      </c>
      <c r="I5" s="7">
        <v>8</v>
      </c>
      <c r="J5" s="101">
        <v>9</v>
      </c>
      <c r="K5" s="11">
        <v>10</v>
      </c>
      <c r="L5" s="10">
        <v>11</v>
      </c>
      <c r="M5" s="9">
        <v>12</v>
      </c>
      <c r="N5" s="10">
        <v>13</v>
      </c>
      <c r="O5" s="9">
        <v>14</v>
      </c>
      <c r="P5" s="10">
        <v>15</v>
      </c>
      <c r="Q5" s="9">
        <v>16</v>
      </c>
      <c r="R5" s="10">
        <v>17</v>
      </c>
      <c r="S5" s="8">
        <v>18</v>
      </c>
    </row>
    <row r="6" spans="1:19" ht="13.5" thickTop="1" x14ac:dyDescent="0.2">
      <c r="A6" s="12">
        <v>1</v>
      </c>
      <c r="B6" s="13" t="s">
        <v>7</v>
      </c>
      <c r="C6" s="14">
        <v>87508</v>
      </c>
      <c r="D6" s="69">
        <f>C6/S6</f>
        <v>0.33874108224655775</v>
      </c>
      <c r="E6" s="14">
        <v>101835</v>
      </c>
      <c r="F6" s="69">
        <f>E6/S6</f>
        <v>0.39420050864581763</v>
      </c>
      <c r="G6" s="14">
        <v>45338</v>
      </c>
      <c r="H6" s="61">
        <f t="shared" ref="H6:H54" si="0">G6/S6</f>
        <v>0.17550216193827348</v>
      </c>
      <c r="I6" s="14">
        <f>K6-G6</f>
        <v>23033</v>
      </c>
      <c r="J6" s="102">
        <f t="shared" ref="J6:J54" si="1">I6/S6</f>
        <v>8.916011504530974E-2</v>
      </c>
      <c r="K6" s="120">
        <v>68371</v>
      </c>
      <c r="L6" s="111">
        <f t="shared" ref="L6:L54" si="2">K6/S6</f>
        <v>0.26466227698358319</v>
      </c>
      <c r="M6" s="31">
        <v>62</v>
      </c>
      <c r="N6" s="69">
        <f>M6/S6</f>
        <v>2.4000030967781893E-4</v>
      </c>
      <c r="O6" s="32">
        <v>557</v>
      </c>
      <c r="P6" s="69">
        <f>O6/S6</f>
        <v>2.1561318143636316E-3</v>
      </c>
      <c r="Q6" s="32">
        <v>0</v>
      </c>
      <c r="R6" s="69">
        <f>Q6/S6</f>
        <v>0</v>
      </c>
      <c r="S6" s="35">
        <f>C6+E6+K6+M6+O6+Q6</f>
        <v>258333</v>
      </c>
    </row>
    <row r="7" spans="1:19" x14ac:dyDescent="0.2">
      <c r="A7" s="54">
        <v>2</v>
      </c>
      <c r="B7" s="55" t="s">
        <v>8</v>
      </c>
      <c r="C7" s="56">
        <v>65935</v>
      </c>
      <c r="D7" s="70">
        <f t="shared" ref="D7:D54" si="3">C7/S7</f>
        <v>0.20241790155861938</v>
      </c>
      <c r="E7" s="56">
        <v>92959</v>
      </c>
      <c r="F7" s="70">
        <f t="shared" ref="F7:F54" si="4">E7/S7</f>
        <v>0.28538053705903843</v>
      </c>
      <c r="G7" s="56">
        <v>87707</v>
      </c>
      <c r="H7" s="62">
        <f t="shared" si="0"/>
        <v>0.26925710005311032</v>
      </c>
      <c r="I7" s="56">
        <f t="shared" ref="I7:I42" si="5">K7-G7</f>
        <v>8870</v>
      </c>
      <c r="J7" s="103">
        <f t="shared" si="1"/>
        <v>2.7230557167285264E-2</v>
      </c>
      <c r="K7" s="121">
        <v>96577</v>
      </c>
      <c r="L7" s="112">
        <f t="shared" si="2"/>
        <v>0.29648765722039561</v>
      </c>
      <c r="M7" s="57">
        <v>587</v>
      </c>
      <c r="N7" s="77">
        <f t="shared" ref="N7:N54" si="6">M7/S7</f>
        <v>1.8020673119725423E-3</v>
      </c>
      <c r="O7" s="57">
        <v>86</v>
      </c>
      <c r="P7" s="77">
        <f t="shared" ref="P7:P54" si="7">O7/S7</f>
        <v>2.6401667603004878E-4</v>
      </c>
      <c r="Q7" s="57">
        <v>69593</v>
      </c>
      <c r="R7" s="85">
        <f t="shared" ref="R7:R54" si="8">Q7/S7</f>
        <v>0.21364782017394401</v>
      </c>
      <c r="S7" s="58">
        <f t="shared" ref="S7:S52" si="9">C7+E7+K7+M7+O7+Q7</f>
        <v>325737</v>
      </c>
    </row>
    <row r="8" spans="1:19" x14ac:dyDescent="0.2">
      <c r="A8" s="15">
        <v>3</v>
      </c>
      <c r="B8" s="16" t="s">
        <v>9</v>
      </c>
      <c r="C8" s="14">
        <v>158223</v>
      </c>
      <c r="D8" s="71">
        <f t="shared" si="3"/>
        <v>0.40232255374115755</v>
      </c>
      <c r="E8" s="14">
        <v>141400</v>
      </c>
      <c r="F8" s="71">
        <f t="shared" si="4"/>
        <v>0.35954576198782529</v>
      </c>
      <c r="G8" s="14">
        <v>81415</v>
      </c>
      <c r="H8" s="63">
        <f t="shared" si="0"/>
        <v>0.20701851635246674</v>
      </c>
      <c r="I8" s="14">
        <f t="shared" si="5"/>
        <v>11966</v>
      </c>
      <c r="J8" s="104">
        <f t="shared" si="1"/>
        <v>3.0426623677130955E-2</v>
      </c>
      <c r="K8" s="120">
        <v>93381</v>
      </c>
      <c r="L8" s="113">
        <f t="shared" si="2"/>
        <v>0.23744514002959768</v>
      </c>
      <c r="M8" s="32">
        <v>269</v>
      </c>
      <c r="N8" s="78">
        <f t="shared" si="6"/>
        <v>6.8400148496976666E-4</v>
      </c>
      <c r="O8" s="32">
        <v>1</v>
      </c>
      <c r="P8" s="78">
        <f t="shared" si="7"/>
        <v>2.5427564497017345E-6</v>
      </c>
      <c r="Q8" s="32">
        <v>0</v>
      </c>
      <c r="R8" s="86">
        <f t="shared" si="8"/>
        <v>0</v>
      </c>
      <c r="S8" s="36">
        <f t="shared" si="9"/>
        <v>393274</v>
      </c>
    </row>
    <row r="9" spans="1:19" x14ac:dyDescent="0.2">
      <c r="A9" s="54">
        <v>4</v>
      </c>
      <c r="B9" s="55" t="s">
        <v>10</v>
      </c>
      <c r="C9" s="56">
        <v>46865</v>
      </c>
      <c r="D9" s="70">
        <f t="shared" si="3"/>
        <v>0.24993733567280155</v>
      </c>
      <c r="E9" s="56">
        <v>60557</v>
      </c>
      <c r="F9" s="70">
        <f t="shared" si="4"/>
        <v>0.32295860954524364</v>
      </c>
      <c r="G9" s="56">
        <v>58631</v>
      </c>
      <c r="H9" s="62">
        <f t="shared" si="0"/>
        <v>0.31268699301892727</v>
      </c>
      <c r="I9" s="56">
        <f t="shared" si="5"/>
        <v>17223</v>
      </c>
      <c r="J9" s="103">
        <f t="shared" si="1"/>
        <v>9.1852570837355402E-2</v>
      </c>
      <c r="K9" s="121">
        <v>75854</v>
      </c>
      <c r="L9" s="112">
        <f t="shared" si="2"/>
        <v>0.4045395638562827</v>
      </c>
      <c r="M9" s="57">
        <v>3958</v>
      </c>
      <c r="N9" s="77">
        <f t="shared" si="6"/>
        <v>2.1108545280976176E-2</v>
      </c>
      <c r="O9" s="57">
        <v>273</v>
      </c>
      <c r="P9" s="77">
        <f t="shared" si="7"/>
        <v>1.4559456446959313E-3</v>
      </c>
      <c r="Q9" s="57">
        <v>0</v>
      </c>
      <c r="R9" s="85">
        <f t="shared" si="8"/>
        <v>0</v>
      </c>
      <c r="S9" s="58">
        <f t="shared" si="9"/>
        <v>187507</v>
      </c>
    </row>
    <row r="10" spans="1:19" x14ac:dyDescent="0.2">
      <c r="A10" s="128">
        <v>5</v>
      </c>
      <c r="B10" s="16" t="s">
        <v>11</v>
      </c>
      <c r="C10" s="14">
        <v>177672</v>
      </c>
      <c r="D10" s="71">
        <f t="shared" si="3"/>
        <v>0.2730495854432568</v>
      </c>
      <c r="E10" s="14">
        <v>358422</v>
      </c>
      <c r="F10" s="71">
        <f t="shared" si="4"/>
        <v>0.55082949769093048</v>
      </c>
      <c r="G10" s="14">
        <v>102047</v>
      </c>
      <c r="H10" s="63">
        <f t="shared" si="0"/>
        <v>0.15682769961349019</v>
      </c>
      <c r="I10" s="14">
        <f t="shared" si="5"/>
        <v>12363</v>
      </c>
      <c r="J10" s="104">
        <f t="shared" si="1"/>
        <v>1.899968495224337E-2</v>
      </c>
      <c r="K10" s="120">
        <v>114410</v>
      </c>
      <c r="L10" s="113">
        <f t="shared" si="2"/>
        <v>0.17582738456573357</v>
      </c>
      <c r="M10" s="32">
        <v>191</v>
      </c>
      <c r="N10" s="78">
        <f t="shared" si="6"/>
        <v>2.9353230007914615E-4</v>
      </c>
      <c r="O10" s="32">
        <v>0</v>
      </c>
      <c r="P10" s="78">
        <f t="shared" si="7"/>
        <v>0</v>
      </c>
      <c r="Q10" s="32">
        <v>0</v>
      </c>
      <c r="R10" s="86">
        <f t="shared" si="8"/>
        <v>0</v>
      </c>
      <c r="S10" s="36">
        <f t="shared" si="9"/>
        <v>650695</v>
      </c>
    </row>
    <row r="11" spans="1:19" x14ac:dyDescent="0.2">
      <c r="A11" s="54">
        <v>6</v>
      </c>
      <c r="B11" s="55" t="s">
        <v>12</v>
      </c>
      <c r="C11" s="56">
        <v>169025</v>
      </c>
      <c r="D11" s="70">
        <f t="shared" si="3"/>
        <v>0.3595901703864916</v>
      </c>
      <c r="E11" s="56">
        <v>202423</v>
      </c>
      <c r="F11" s="70">
        <f t="shared" si="4"/>
        <v>0.43064233728824014</v>
      </c>
      <c r="G11" s="56">
        <v>79209</v>
      </c>
      <c r="H11" s="62">
        <f t="shared" si="0"/>
        <v>0.16851221893887658</v>
      </c>
      <c r="I11" s="56">
        <f t="shared" si="5"/>
        <v>10310</v>
      </c>
      <c r="J11" s="103">
        <f t="shared" si="1"/>
        <v>2.1933883488742662E-2</v>
      </c>
      <c r="K11" s="121">
        <v>89519</v>
      </c>
      <c r="L11" s="112">
        <f t="shared" si="2"/>
        <v>0.19044610242761925</v>
      </c>
      <c r="M11" s="57">
        <v>0</v>
      </c>
      <c r="N11" s="77">
        <f t="shared" si="6"/>
        <v>0</v>
      </c>
      <c r="O11" s="57">
        <v>9049</v>
      </c>
      <c r="P11" s="77">
        <f t="shared" si="7"/>
        <v>1.925118445098277E-2</v>
      </c>
      <c r="Q11" s="57">
        <v>33</v>
      </c>
      <c r="R11" s="85">
        <f t="shared" si="8"/>
        <v>7.0205446666198626E-5</v>
      </c>
      <c r="S11" s="58">
        <f t="shared" si="9"/>
        <v>470049</v>
      </c>
    </row>
    <row r="12" spans="1:19" x14ac:dyDescent="0.2">
      <c r="A12" s="128">
        <v>7</v>
      </c>
      <c r="B12" s="16" t="s">
        <v>13</v>
      </c>
      <c r="C12" s="14">
        <v>47827</v>
      </c>
      <c r="D12" s="71">
        <f t="shared" si="3"/>
        <v>0.20970500026307942</v>
      </c>
      <c r="E12" s="14">
        <v>99925</v>
      </c>
      <c r="F12" s="71">
        <f t="shared" si="4"/>
        <v>0.43813687145938929</v>
      </c>
      <c r="G12" s="14">
        <v>58383</v>
      </c>
      <c r="H12" s="63">
        <f t="shared" si="0"/>
        <v>0.25598944174544436</v>
      </c>
      <c r="I12" s="14">
        <f t="shared" si="5"/>
        <v>11594</v>
      </c>
      <c r="J12" s="104">
        <f t="shared" si="1"/>
        <v>5.0835715663749406E-2</v>
      </c>
      <c r="K12" s="120">
        <v>69977</v>
      </c>
      <c r="L12" s="113">
        <f t="shared" si="2"/>
        <v>0.30682515740919375</v>
      </c>
      <c r="M12" s="32">
        <v>990</v>
      </c>
      <c r="N12" s="78">
        <f t="shared" si="6"/>
        <v>4.3408106354245225E-3</v>
      </c>
      <c r="O12" s="32">
        <v>9349</v>
      </c>
      <c r="P12" s="78">
        <f t="shared" si="7"/>
        <v>4.0992160232912994E-2</v>
      </c>
      <c r="Q12" s="32">
        <v>0</v>
      </c>
      <c r="R12" s="86">
        <f t="shared" si="8"/>
        <v>0</v>
      </c>
      <c r="S12" s="36">
        <f t="shared" si="9"/>
        <v>228068</v>
      </c>
    </row>
    <row r="13" spans="1:19" x14ac:dyDescent="0.2">
      <c r="A13" s="54">
        <v>8</v>
      </c>
      <c r="B13" s="55" t="s">
        <v>14</v>
      </c>
      <c r="C13" s="56">
        <v>32954</v>
      </c>
      <c r="D13" s="70">
        <f t="shared" si="3"/>
        <v>0.15871807962393919</v>
      </c>
      <c r="E13" s="56">
        <v>65536</v>
      </c>
      <c r="F13" s="70">
        <f t="shared" si="4"/>
        <v>0.31564447612534074</v>
      </c>
      <c r="G13" s="56">
        <v>100222</v>
      </c>
      <c r="H13" s="62">
        <f t="shared" si="0"/>
        <v>0.48270447824453583</v>
      </c>
      <c r="I13" s="56">
        <f t="shared" si="5"/>
        <v>5842</v>
      </c>
      <c r="J13" s="103">
        <f t="shared" si="1"/>
        <v>2.8137131187808848E-2</v>
      </c>
      <c r="K13" s="121">
        <v>106064</v>
      </c>
      <c r="L13" s="112">
        <f t="shared" si="2"/>
        <v>0.51084160943234469</v>
      </c>
      <c r="M13" s="57">
        <v>0</v>
      </c>
      <c r="N13" s="77">
        <f t="shared" si="6"/>
        <v>0</v>
      </c>
      <c r="O13" s="57">
        <v>3072</v>
      </c>
      <c r="P13" s="77">
        <f t="shared" si="7"/>
        <v>1.4795834818375347E-2</v>
      </c>
      <c r="Q13" s="57">
        <v>0</v>
      </c>
      <c r="R13" s="85">
        <f t="shared" si="8"/>
        <v>0</v>
      </c>
      <c r="S13" s="58">
        <f t="shared" si="9"/>
        <v>207626</v>
      </c>
    </row>
    <row r="14" spans="1:19" x14ac:dyDescent="0.2">
      <c r="A14" s="128">
        <v>9</v>
      </c>
      <c r="B14" s="16" t="s">
        <v>15</v>
      </c>
      <c r="C14" s="14">
        <v>74321</v>
      </c>
      <c r="D14" s="71">
        <f t="shared" si="3"/>
        <v>0.35562669269711844</v>
      </c>
      <c r="E14" s="14">
        <v>98814</v>
      </c>
      <c r="F14" s="71">
        <f t="shared" si="4"/>
        <v>0.47282593092360253</v>
      </c>
      <c r="G14" s="14">
        <v>24314</v>
      </c>
      <c r="H14" s="63">
        <f t="shared" si="0"/>
        <v>0.11634272152201583</v>
      </c>
      <c r="I14" s="14">
        <f t="shared" si="5"/>
        <v>9167</v>
      </c>
      <c r="J14" s="104">
        <f t="shared" si="1"/>
        <v>4.3864182289722754E-2</v>
      </c>
      <c r="K14" s="120">
        <v>33481</v>
      </c>
      <c r="L14" s="113">
        <f t="shared" si="2"/>
        <v>0.16020690381173858</v>
      </c>
      <c r="M14" s="32">
        <v>227</v>
      </c>
      <c r="N14" s="78">
        <f t="shared" si="6"/>
        <v>1.0861971615323514E-3</v>
      </c>
      <c r="O14" s="32">
        <v>2093</v>
      </c>
      <c r="P14" s="78">
        <f t="shared" si="7"/>
        <v>1.0015024929899611E-2</v>
      </c>
      <c r="Q14" s="32">
        <v>50</v>
      </c>
      <c r="R14" s="86">
        <f t="shared" si="8"/>
        <v>2.3925047610844747E-4</v>
      </c>
      <c r="S14" s="36">
        <f t="shared" si="9"/>
        <v>208986</v>
      </c>
    </row>
    <row r="15" spans="1:19" x14ac:dyDescent="0.2">
      <c r="A15" s="54">
        <v>10</v>
      </c>
      <c r="B15" s="55" t="s">
        <v>16</v>
      </c>
      <c r="C15" s="56">
        <v>152009</v>
      </c>
      <c r="D15" s="70">
        <f t="shared" si="3"/>
        <v>0.28502186288260045</v>
      </c>
      <c r="E15" s="56">
        <v>227007</v>
      </c>
      <c r="F15" s="70">
        <f t="shared" si="4"/>
        <v>0.42564557379754148</v>
      </c>
      <c r="G15" s="56">
        <v>77313</v>
      </c>
      <c r="H15" s="62">
        <f t="shared" si="0"/>
        <v>0.14496441187720785</v>
      </c>
      <c r="I15" s="56">
        <f t="shared" si="5"/>
        <v>38412</v>
      </c>
      <c r="J15" s="103">
        <f t="shared" si="1"/>
        <v>7.202376041580727E-2</v>
      </c>
      <c r="K15" s="121">
        <v>115725</v>
      </c>
      <c r="L15" s="112">
        <f t="shared" si="2"/>
        <v>0.21698817229301512</v>
      </c>
      <c r="M15" s="57">
        <v>0</v>
      </c>
      <c r="N15" s="77">
        <f t="shared" si="6"/>
        <v>0</v>
      </c>
      <c r="O15" s="57">
        <v>7453</v>
      </c>
      <c r="P15" s="77">
        <f t="shared" si="7"/>
        <v>1.3974619555842227E-2</v>
      </c>
      <c r="Q15" s="57">
        <v>31130</v>
      </c>
      <c r="R15" s="85">
        <f t="shared" si="8"/>
        <v>5.8369771471000739E-2</v>
      </c>
      <c r="S15" s="58">
        <f t="shared" si="9"/>
        <v>533324</v>
      </c>
    </row>
    <row r="16" spans="1:19" x14ac:dyDescent="0.2">
      <c r="A16" s="128">
        <v>11</v>
      </c>
      <c r="B16" s="16" t="s">
        <v>17</v>
      </c>
      <c r="C16" s="14">
        <v>194486</v>
      </c>
      <c r="D16" s="71">
        <f t="shared" si="3"/>
        <v>0.31254580049625241</v>
      </c>
      <c r="E16" s="14">
        <v>289943</v>
      </c>
      <c r="F16" s="71">
        <f t="shared" si="4"/>
        <v>0.46594853631256189</v>
      </c>
      <c r="G16" s="14">
        <v>83013</v>
      </c>
      <c r="H16" s="63">
        <f t="shared" si="0"/>
        <v>0.13340479282105344</v>
      </c>
      <c r="I16" s="14">
        <f t="shared" si="5"/>
        <v>32202</v>
      </c>
      <c r="J16" s="104">
        <f t="shared" si="1"/>
        <v>5.1749739660337093E-2</v>
      </c>
      <c r="K16" s="120">
        <v>115215</v>
      </c>
      <c r="L16" s="113">
        <f t="shared" si="2"/>
        <v>0.18515453248139052</v>
      </c>
      <c r="M16" s="32">
        <v>15409</v>
      </c>
      <c r="N16" s="78">
        <f t="shared" si="6"/>
        <v>2.4762801640461282E-2</v>
      </c>
      <c r="O16" s="32">
        <v>7211</v>
      </c>
      <c r="P16" s="78">
        <f t="shared" si="7"/>
        <v>1.1588329069333917E-2</v>
      </c>
      <c r="Q16" s="32">
        <v>0</v>
      </c>
      <c r="R16" s="86">
        <f t="shared" si="8"/>
        <v>0</v>
      </c>
      <c r="S16" s="36">
        <f t="shared" si="9"/>
        <v>622264</v>
      </c>
    </row>
    <row r="17" spans="1:19" x14ac:dyDescent="0.2">
      <c r="A17" s="54">
        <v>12</v>
      </c>
      <c r="B17" s="55" t="s">
        <v>19</v>
      </c>
      <c r="C17" s="56">
        <v>82994</v>
      </c>
      <c r="D17" s="70">
        <f t="shared" si="3"/>
        <v>0.27517357081755667</v>
      </c>
      <c r="E17" s="56">
        <v>118388</v>
      </c>
      <c r="F17" s="70">
        <f t="shared" si="4"/>
        <v>0.39252534763897268</v>
      </c>
      <c r="G17" s="56">
        <v>90344</v>
      </c>
      <c r="H17" s="62">
        <f t="shared" si="0"/>
        <v>0.29954311253754901</v>
      </c>
      <c r="I17" s="56">
        <f t="shared" si="5"/>
        <v>9880</v>
      </c>
      <c r="J17" s="103">
        <f t="shared" si="1"/>
        <v>3.2757969005921636E-2</v>
      </c>
      <c r="K17" s="121">
        <v>100224</v>
      </c>
      <c r="L17" s="112">
        <f t="shared" si="2"/>
        <v>0.3323010815434706</v>
      </c>
      <c r="M17" s="57">
        <v>0</v>
      </c>
      <c r="N17" s="77">
        <f t="shared" si="6"/>
        <v>0</v>
      </c>
      <c r="O17" s="57">
        <v>0</v>
      </c>
      <c r="P17" s="77">
        <f t="shared" si="7"/>
        <v>0</v>
      </c>
      <c r="Q17" s="57">
        <v>0</v>
      </c>
      <c r="R17" s="85">
        <f t="shared" si="8"/>
        <v>0</v>
      </c>
      <c r="S17" s="58">
        <f t="shared" si="9"/>
        <v>301606</v>
      </c>
    </row>
    <row r="18" spans="1:19" x14ac:dyDescent="0.2">
      <c r="A18" s="128">
        <v>13</v>
      </c>
      <c r="B18" s="129" t="s">
        <v>20</v>
      </c>
      <c r="C18" s="14">
        <v>71784</v>
      </c>
      <c r="D18" s="130">
        <f t="shared" si="3"/>
        <v>0.18531215794799777</v>
      </c>
      <c r="E18" s="14">
        <v>85841</v>
      </c>
      <c r="F18" s="130">
        <f t="shared" si="4"/>
        <v>0.22160064847896574</v>
      </c>
      <c r="G18" s="14">
        <v>99441</v>
      </c>
      <c r="H18" s="131">
        <f t="shared" si="0"/>
        <v>0.25670938229280682</v>
      </c>
      <c r="I18" s="14">
        <f t="shared" si="5"/>
        <v>14675</v>
      </c>
      <c r="J18" s="132">
        <f t="shared" si="1"/>
        <v>3.7883872699861633E-2</v>
      </c>
      <c r="K18" s="120">
        <v>114116</v>
      </c>
      <c r="L18" s="133">
        <f t="shared" si="2"/>
        <v>0.29459325499266847</v>
      </c>
      <c r="M18" s="32">
        <v>0</v>
      </c>
      <c r="N18" s="78">
        <f t="shared" si="6"/>
        <v>0</v>
      </c>
      <c r="O18" s="32">
        <v>0</v>
      </c>
      <c r="P18" s="78">
        <f t="shared" si="7"/>
        <v>0</v>
      </c>
      <c r="Q18" s="32">
        <v>115627</v>
      </c>
      <c r="R18" s="86">
        <f t="shared" si="8"/>
        <v>0.29849393858036805</v>
      </c>
      <c r="S18" s="134">
        <f t="shared" si="9"/>
        <v>387368</v>
      </c>
    </row>
    <row r="19" spans="1:19" x14ac:dyDescent="0.2">
      <c r="A19" s="54">
        <v>14</v>
      </c>
      <c r="B19" s="55" t="s">
        <v>21</v>
      </c>
      <c r="C19" s="56">
        <v>232530</v>
      </c>
      <c r="D19" s="70">
        <f t="shared" si="3"/>
        <v>0.33134598887961081</v>
      </c>
      <c r="E19" s="56">
        <v>385138</v>
      </c>
      <c r="F19" s="70">
        <f t="shared" si="4"/>
        <v>0.54880631086361131</v>
      </c>
      <c r="G19" s="56">
        <v>71201</v>
      </c>
      <c r="H19" s="62">
        <f t="shared" si="0"/>
        <v>0.10145858923243095</v>
      </c>
      <c r="I19" s="56">
        <f t="shared" si="5"/>
        <v>5989</v>
      </c>
      <c r="J19" s="103">
        <f t="shared" si="1"/>
        <v>8.5340864722830995E-3</v>
      </c>
      <c r="K19" s="121">
        <v>77190</v>
      </c>
      <c r="L19" s="112">
        <f t="shared" si="2"/>
        <v>0.10999267570471405</v>
      </c>
      <c r="M19" s="57">
        <v>930</v>
      </c>
      <c r="N19" s="77">
        <f t="shared" si="6"/>
        <v>1.3252129602977596E-3</v>
      </c>
      <c r="O19" s="57">
        <v>5986</v>
      </c>
      <c r="P19" s="77">
        <f t="shared" si="7"/>
        <v>8.5298115917660094E-3</v>
      </c>
      <c r="Q19" s="57">
        <v>0</v>
      </c>
      <c r="R19" s="85">
        <f t="shared" si="8"/>
        <v>0</v>
      </c>
      <c r="S19" s="58">
        <f t="shared" si="9"/>
        <v>701774</v>
      </c>
    </row>
    <row r="20" spans="1:19" x14ac:dyDescent="0.2">
      <c r="A20" s="128">
        <v>15</v>
      </c>
      <c r="B20" s="129" t="s">
        <v>22</v>
      </c>
      <c r="C20" s="14">
        <v>39632</v>
      </c>
      <c r="D20" s="130">
        <f t="shared" si="3"/>
        <v>0.12774626095925734</v>
      </c>
      <c r="E20" s="14">
        <v>62959</v>
      </c>
      <c r="F20" s="130">
        <f t="shared" si="4"/>
        <v>0.20293643630737493</v>
      </c>
      <c r="G20" s="14">
        <v>43025</v>
      </c>
      <c r="H20" s="131">
        <f t="shared" si="0"/>
        <v>0.13868295513151108</v>
      </c>
      <c r="I20" s="14">
        <f t="shared" si="5"/>
        <v>84498</v>
      </c>
      <c r="J20" s="132">
        <f t="shared" si="1"/>
        <v>0.27236333161423415</v>
      </c>
      <c r="K20" s="120">
        <v>127523</v>
      </c>
      <c r="L20" s="133">
        <f t="shared" si="2"/>
        <v>0.41104628674574523</v>
      </c>
      <c r="M20" s="32">
        <v>1133</v>
      </c>
      <c r="N20" s="78">
        <f t="shared" si="6"/>
        <v>3.6520113460546673E-3</v>
      </c>
      <c r="O20" s="32">
        <v>12075</v>
      </c>
      <c r="P20" s="78">
        <f t="shared" si="7"/>
        <v>3.892148014440433E-2</v>
      </c>
      <c r="Q20" s="32">
        <v>66918</v>
      </c>
      <c r="R20" s="86">
        <f t="shared" si="8"/>
        <v>0.21569752449716348</v>
      </c>
      <c r="S20" s="134">
        <f t="shared" si="9"/>
        <v>310240</v>
      </c>
    </row>
    <row r="21" spans="1:19" x14ac:dyDescent="0.2">
      <c r="A21" s="54">
        <v>16</v>
      </c>
      <c r="B21" s="55" t="s">
        <v>23</v>
      </c>
      <c r="C21" s="56">
        <v>90382</v>
      </c>
      <c r="D21" s="70">
        <f t="shared" si="3"/>
        <v>0.28804533155712497</v>
      </c>
      <c r="E21" s="56">
        <v>165180</v>
      </c>
      <c r="F21" s="70">
        <f t="shared" si="4"/>
        <v>0.52642481762525617</v>
      </c>
      <c r="G21" s="56">
        <v>35389</v>
      </c>
      <c r="H21" s="62">
        <f t="shared" si="0"/>
        <v>0.11278391979016945</v>
      </c>
      <c r="I21" s="56">
        <f t="shared" si="5"/>
        <v>5364</v>
      </c>
      <c r="J21" s="103">
        <f t="shared" si="1"/>
        <v>1.709494322400941E-2</v>
      </c>
      <c r="K21" s="121">
        <v>40753</v>
      </c>
      <c r="L21" s="112">
        <f t="shared" si="2"/>
        <v>0.12987886301417886</v>
      </c>
      <c r="M21" s="57">
        <v>0</v>
      </c>
      <c r="N21" s="77">
        <f t="shared" si="6"/>
        <v>0</v>
      </c>
      <c r="O21" s="57">
        <v>162</v>
      </c>
      <c r="P21" s="77">
        <f t="shared" si="7"/>
        <v>5.1629023159759958E-4</v>
      </c>
      <c r="Q21" s="57">
        <v>17300</v>
      </c>
      <c r="R21" s="85">
        <f t="shared" si="8"/>
        <v>5.5134697571842424E-2</v>
      </c>
      <c r="S21" s="58">
        <f t="shared" si="9"/>
        <v>313777</v>
      </c>
    </row>
    <row r="22" spans="1:19" x14ac:dyDescent="0.2">
      <c r="A22" s="128">
        <v>17</v>
      </c>
      <c r="B22" s="129" t="s">
        <v>25</v>
      </c>
      <c r="C22" s="14">
        <v>59873</v>
      </c>
      <c r="D22" s="130">
        <f t="shared" si="3"/>
        <v>0.20195706729990826</v>
      </c>
      <c r="E22" s="14">
        <v>103933</v>
      </c>
      <c r="F22" s="130">
        <f t="shared" si="4"/>
        <v>0.35057544929569862</v>
      </c>
      <c r="G22" s="14">
        <v>112718</v>
      </c>
      <c r="H22" s="131">
        <f t="shared" si="0"/>
        <v>0.38020805224243076</v>
      </c>
      <c r="I22" s="14">
        <f t="shared" si="5"/>
        <v>12647</v>
      </c>
      <c r="J22" s="132">
        <f t="shared" si="1"/>
        <v>4.265947973447029E-2</v>
      </c>
      <c r="K22" s="120">
        <v>125365</v>
      </c>
      <c r="L22" s="133">
        <f t="shared" si="2"/>
        <v>0.42286753197690108</v>
      </c>
      <c r="M22" s="32">
        <v>646</v>
      </c>
      <c r="N22" s="78">
        <f t="shared" si="6"/>
        <v>2.1790166765610665E-3</v>
      </c>
      <c r="O22" s="32">
        <v>19</v>
      </c>
      <c r="P22" s="78">
        <f t="shared" si="7"/>
        <v>6.4088725781207839E-5</v>
      </c>
      <c r="Q22" s="32">
        <v>6628</v>
      </c>
      <c r="R22" s="86">
        <f t="shared" si="8"/>
        <v>2.2356846025149764E-2</v>
      </c>
      <c r="S22" s="134">
        <f t="shared" si="9"/>
        <v>296464</v>
      </c>
    </row>
    <row r="23" spans="1:19" x14ac:dyDescent="0.2">
      <c r="A23" s="54">
        <v>18</v>
      </c>
      <c r="B23" s="55" t="s">
        <v>26</v>
      </c>
      <c r="C23" s="56">
        <v>96239</v>
      </c>
      <c r="D23" s="70">
        <f t="shared" si="3"/>
        <v>0.22680439096355162</v>
      </c>
      <c r="E23" s="56">
        <v>192404</v>
      </c>
      <c r="F23" s="70">
        <f t="shared" si="4"/>
        <v>0.45343438771133515</v>
      </c>
      <c r="G23" s="56">
        <v>111719</v>
      </c>
      <c r="H23" s="62">
        <f t="shared" si="0"/>
        <v>0.26328577555935767</v>
      </c>
      <c r="I23" s="56">
        <f t="shared" si="5"/>
        <v>21134</v>
      </c>
      <c r="J23" s="103">
        <f t="shared" si="1"/>
        <v>4.9806045351922817E-2</v>
      </c>
      <c r="K23" s="121">
        <v>132853</v>
      </c>
      <c r="L23" s="112">
        <f t="shared" si="2"/>
        <v>0.31309182091128046</v>
      </c>
      <c r="M23" s="57">
        <v>1211</v>
      </c>
      <c r="N23" s="77">
        <f t="shared" si="6"/>
        <v>2.8539377742584711E-3</v>
      </c>
      <c r="O23" s="57">
        <v>368</v>
      </c>
      <c r="P23" s="77">
        <f t="shared" si="7"/>
        <v>8.6725772165740492E-4</v>
      </c>
      <c r="Q23" s="57">
        <v>1251</v>
      </c>
      <c r="R23" s="85">
        <f t="shared" si="8"/>
        <v>2.9482049179168847E-3</v>
      </c>
      <c r="S23" s="58">
        <f t="shared" si="9"/>
        <v>424326</v>
      </c>
    </row>
    <row r="24" spans="1:19" x14ac:dyDescent="0.2">
      <c r="A24" s="128">
        <v>19</v>
      </c>
      <c r="B24" s="129" t="s">
        <v>27</v>
      </c>
      <c r="C24" s="14">
        <v>154471</v>
      </c>
      <c r="D24" s="130">
        <f t="shared" si="3"/>
        <v>0.25167775940302883</v>
      </c>
      <c r="E24" s="14">
        <v>227086</v>
      </c>
      <c r="F24" s="130">
        <f t="shared" si="4"/>
        <v>0.36998851351901785</v>
      </c>
      <c r="G24" s="14">
        <v>97455</v>
      </c>
      <c r="H24" s="131">
        <f t="shared" si="0"/>
        <v>0.15878227008708545</v>
      </c>
      <c r="I24" s="14">
        <f t="shared" si="5"/>
        <v>30546</v>
      </c>
      <c r="J24" s="132">
        <f t="shared" si="1"/>
        <v>4.9768233770254085E-2</v>
      </c>
      <c r="K24" s="120">
        <v>128001</v>
      </c>
      <c r="L24" s="133">
        <f t="shared" si="2"/>
        <v>0.20855050385733953</v>
      </c>
      <c r="M24" s="32">
        <v>3835</v>
      </c>
      <c r="N24" s="78">
        <f t="shared" si="6"/>
        <v>6.2483197966648474E-3</v>
      </c>
      <c r="O24" s="32">
        <v>13616</v>
      </c>
      <c r="P24" s="78">
        <f t="shared" si="7"/>
        <v>2.2184386532304711E-2</v>
      </c>
      <c r="Q24" s="32">
        <v>86756</v>
      </c>
      <c r="R24" s="86">
        <f t="shared" si="8"/>
        <v>0.14135051689164418</v>
      </c>
      <c r="S24" s="134">
        <f t="shared" si="9"/>
        <v>613765</v>
      </c>
    </row>
    <row r="25" spans="1:19" x14ac:dyDescent="0.2">
      <c r="A25" s="54">
        <v>20</v>
      </c>
      <c r="B25" s="55" t="s">
        <v>28</v>
      </c>
      <c r="C25" s="56">
        <v>40687</v>
      </c>
      <c r="D25" s="70">
        <f t="shared" si="3"/>
        <v>0.27245272405849896</v>
      </c>
      <c r="E25" s="56">
        <v>49686</v>
      </c>
      <c r="F25" s="70">
        <f t="shared" si="4"/>
        <v>0.33271280869984465</v>
      </c>
      <c r="G25" s="56">
        <v>48315</v>
      </c>
      <c r="H25" s="62">
        <f t="shared" si="0"/>
        <v>0.32353216906840948</v>
      </c>
      <c r="I25" s="56">
        <f t="shared" si="5"/>
        <v>10648</v>
      </c>
      <c r="J25" s="103">
        <f t="shared" si="1"/>
        <v>7.1302298173246903E-2</v>
      </c>
      <c r="K25" s="121">
        <v>58963</v>
      </c>
      <c r="L25" s="112">
        <f t="shared" si="2"/>
        <v>0.39483446724165638</v>
      </c>
      <c r="M25" s="57">
        <v>0</v>
      </c>
      <c r="N25" s="77">
        <f t="shared" si="6"/>
        <v>0</v>
      </c>
      <c r="O25" s="57">
        <v>0</v>
      </c>
      <c r="P25" s="77">
        <f t="shared" si="7"/>
        <v>0</v>
      </c>
      <c r="Q25" s="57">
        <v>0</v>
      </c>
      <c r="R25" s="85">
        <f t="shared" si="8"/>
        <v>0</v>
      </c>
      <c r="S25" s="58">
        <f t="shared" si="9"/>
        <v>149336</v>
      </c>
    </row>
    <row r="26" spans="1:19" x14ac:dyDescent="0.2">
      <c r="A26" s="128">
        <v>21</v>
      </c>
      <c r="B26" s="129" t="s">
        <v>29</v>
      </c>
      <c r="C26" s="14">
        <v>37346</v>
      </c>
      <c r="D26" s="130">
        <f t="shared" si="3"/>
        <v>0.2226554581768318</v>
      </c>
      <c r="E26" s="14">
        <v>49700</v>
      </c>
      <c r="F26" s="130">
        <f t="shared" si="4"/>
        <v>0.29630954510224766</v>
      </c>
      <c r="G26" s="14">
        <v>57897</v>
      </c>
      <c r="H26" s="131">
        <f t="shared" si="0"/>
        <v>0.34517975317474514</v>
      </c>
      <c r="I26" s="14">
        <f t="shared" si="5"/>
        <v>22787</v>
      </c>
      <c r="J26" s="132">
        <f t="shared" si="1"/>
        <v>0.1358552435461754</v>
      </c>
      <c r="K26" s="120">
        <v>80684</v>
      </c>
      <c r="L26" s="133">
        <f t="shared" si="2"/>
        <v>0.48103499672092054</v>
      </c>
      <c r="M26" s="32">
        <v>0</v>
      </c>
      <c r="N26" s="78">
        <f t="shared" si="6"/>
        <v>0</v>
      </c>
      <c r="O26" s="32">
        <v>0</v>
      </c>
      <c r="P26" s="78">
        <f t="shared" si="7"/>
        <v>0</v>
      </c>
      <c r="Q26" s="32">
        <v>0</v>
      </c>
      <c r="R26" s="86">
        <f t="shared" si="8"/>
        <v>0</v>
      </c>
      <c r="S26" s="134">
        <f t="shared" si="9"/>
        <v>167730</v>
      </c>
    </row>
    <row r="27" spans="1:19" x14ac:dyDescent="0.2">
      <c r="A27" s="54">
        <v>22</v>
      </c>
      <c r="B27" s="55" t="s">
        <v>30</v>
      </c>
      <c r="C27" s="56">
        <v>92563</v>
      </c>
      <c r="D27" s="70">
        <f t="shared" si="3"/>
        <v>0.31518104616558046</v>
      </c>
      <c r="E27" s="56">
        <v>106905</v>
      </c>
      <c r="F27" s="70">
        <f t="shared" si="4"/>
        <v>0.36401618076695202</v>
      </c>
      <c r="G27" s="56">
        <v>75031</v>
      </c>
      <c r="H27" s="62">
        <f t="shared" si="0"/>
        <v>0.25548382263809155</v>
      </c>
      <c r="I27" s="56">
        <f t="shared" si="5"/>
        <v>17847</v>
      </c>
      <c r="J27" s="103">
        <f t="shared" si="1"/>
        <v>6.0769812245898627E-2</v>
      </c>
      <c r="K27" s="121">
        <v>92878</v>
      </c>
      <c r="L27" s="112">
        <f t="shared" si="2"/>
        <v>0.31625363488399016</v>
      </c>
      <c r="M27" s="57">
        <v>0</v>
      </c>
      <c r="N27" s="77">
        <f t="shared" si="6"/>
        <v>0</v>
      </c>
      <c r="O27" s="57">
        <v>1336</v>
      </c>
      <c r="P27" s="77">
        <f t="shared" si="7"/>
        <v>4.5491381834773664E-3</v>
      </c>
      <c r="Q27" s="57">
        <v>0</v>
      </c>
      <c r="R27" s="85">
        <f t="shared" si="8"/>
        <v>0</v>
      </c>
      <c r="S27" s="58">
        <f t="shared" si="9"/>
        <v>293682</v>
      </c>
    </row>
    <row r="28" spans="1:19" x14ac:dyDescent="0.2">
      <c r="A28" s="128">
        <v>23</v>
      </c>
      <c r="B28" s="129" t="s">
        <v>31</v>
      </c>
      <c r="C28" s="14">
        <v>39819</v>
      </c>
      <c r="D28" s="130">
        <f t="shared" si="3"/>
        <v>0.23878314683553412</v>
      </c>
      <c r="E28" s="14">
        <v>58549</v>
      </c>
      <c r="F28" s="130">
        <f t="shared" si="4"/>
        <v>0.35110159632521376</v>
      </c>
      <c r="G28" s="14">
        <v>51008</v>
      </c>
      <c r="H28" s="131">
        <f t="shared" si="0"/>
        <v>0.30588037755310088</v>
      </c>
      <c r="I28" s="14">
        <f t="shared" si="5"/>
        <v>12358</v>
      </c>
      <c r="J28" s="132">
        <f t="shared" si="1"/>
        <v>7.4107389150745398E-2</v>
      </c>
      <c r="K28" s="120">
        <v>63366</v>
      </c>
      <c r="L28" s="133">
        <f t="shared" si="2"/>
        <v>0.37998776670384632</v>
      </c>
      <c r="M28" s="32">
        <v>0</v>
      </c>
      <c r="N28" s="78">
        <f t="shared" si="6"/>
        <v>0</v>
      </c>
      <c r="O28" s="32">
        <v>24</v>
      </c>
      <c r="P28" s="78">
        <f t="shared" si="7"/>
        <v>1.4392113122009139E-4</v>
      </c>
      <c r="Q28" s="32">
        <v>5000</v>
      </c>
      <c r="R28" s="86">
        <f t="shared" si="8"/>
        <v>2.9983569004185705E-2</v>
      </c>
      <c r="S28" s="134">
        <f t="shared" si="9"/>
        <v>166758</v>
      </c>
    </row>
    <row r="29" spans="1:19" x14ac:dyDescent="0.2">
      <c r="A29" s="54">
        <v>24</v>
      </c>
      <c r="B29" s="55" t="s">
        <v>32</v>
      </c>
      <c r="C29" s="56">
        <v>21259</v>
      </c>
      <c r="D29" s="70">
        <f t="shared" si="3"/>
        <v>0.17456459440151745</v>
      </c>
      <c r="E29" s="56">
        <v>51297</v>
      </c>
      <c r="F29" s="70">
        <f t="shared" si="4"/>
        <v>0.42121642593793879</v>
      </c>
      <c r="G29" s="56">
        <v>41839</v>
      </c>
      <c r="H29" s="62">
        <f t="shared" si="0"/>
        <v>0.34355369797098118</v>
      </c>
      <c r="I29" s="56">
        <f t="shared" si="5"/>
        <v>6605</v>
      </c>
      <c r="J29" s="103">
        <f t="shared" si="1"/>
        <v>5.4235812880287067E-2</v>
      </c>
      <c r="K29" s="121">
        <v>48444</v>
      </c>
      <c r="L29" s="112">
        <f t="shared" si="2"/>
        <v>0.39778951085126824</v>
      </c>
      <c r="M29" s="57">
        <v>502</v>
      </c>
      <c r="N29" s="77">
        <f t="shared" si="6"/>
        <v>4.1220860054358979E-3</v>
      </c>
      <c r="O29" s="57">
        <v>281</v>
      </c>
      <c r="P29" s="77">
        <f t="shared" si="7"/>
        <v>2.3073828038396166E-3</v>
      </c>
      <c r="Q29" s="57">
        <v>0</v>
      </c>
      <c r="R29" s="85">
        <f t="shared" si="8"/>
        <v>0</v>
      </c>
      <c r="S29" s="58">
        <f t="shared" si="9"/>
        <v>121783</v>
      </c>
    </row>
    <row r="30" spans="1:19" x14ac:dyDescent="0.2">
      <c r="A30" s="128">
        <v>25</v>
      </c>
      <c r="B30" s="129" t="s">
        <v>33</v>
      </c>
      <c r="C30" s="14">
        <v>125834</v>
      </c>
      <c r="D30" s="130">
        <f t="shared" si="3"/>
        <v>0.29391402651518689</v>
      </c>
      <c r="E30" s="14">
        <v>151985</v>
      </c>
      <c r="F30" s="130">
        <f t="shared" si="4"/>
        <v>0.35499565554548596</v>
      </c>
      <c r="G30" s="14">
        <v>113068</v>
      </c>
      <c r="H30" s="131">
        <f t="shared" si="0"/>
        <v>0.26409611988825876</v>
      </c>
      <c r="I30" s="14">
        <f t="shared" si="5"/>
        <v>35534</v>
      </c>
      <c r="J30" s="132">
        <f t="shared" si="1"/>
        <v>8.2997767043808915E-2</v>
      </c>
      <c r="K30" s="120">
        <v>148602</v>
      </c>
      <c r="L30" s="133">
        <f t="shared" si="2"/>
        <v>0.34709388693206766</v>
      </c>
      <c r="M30" s="32">
        <v>1683</v>
      </c>
      <c r="N30" s="78">
        <f t="shared" si="6"/>
        <v>3.931030616725683E-3</v>
      </c>
      <c r="O30" s="32">
        <v>28</v>
      </c>
      <c r="P30" s="78">
        <f t="shared" si="7"/>
        <v>6.5400390533760621E-5</v>
      </c>
      <c r="Q30" s="32">
        <v>0</v>
      </c>
      <c r="R30" s="86">
        <f t="shared" si="8"/>
        <v>0</v>
      </c>
      <c r="S30" s="134">
        <f t="shared" si="9"/>
        <v>428132</v>
      </c>
    </row>
    <row r="31" spans="1:19" x14ac:dyDescent="0.2">
      <c r="A31" s="54">
        <v>26</v>
      </c>
      <c r="B31" s="55" t="s">
        <v>34</v>
      </c>
      <c r="C31" s="56">
        <v>150638</v>
      </c>
      <c r="D31" s="70">
        <f t="shared" si="3"/>
        <v>0.23461231762169973</v>
      </c>
      <c r="E31" s="56">
        <v>137910</v>
      </c>
      <c r="F31" s="70">
        <f t="shared" si="4"/>
        <v>0.21478899562665868</v>
      </c>
      <c r="G31" s="56">
        <v>33378</v>
      </c>
      <c r="H31" s="62">
        <f t="shared" si="0"/>
        <v>5.198482413187306E-2</v>
      </c>
      <c r="I31" s="56">
        <f t="shared" si="5"/>
        <v>16807</v>
      </c>
      <c r="J31" s="103">
        <f t="shared" si="1"/>
        <v>2.6176192078147E-2</v>
      </c>
      <c r="K31" s="121">
        <v>50185</v>
      </c>
      <c r="L31" s="112">
        <f t="shared" si="2"/>
        <v>7.8161016210020057E-2</v>
      </c>
      <c r="M31" s="57">
        <v>2551</v>
      </c>
      <c r="N31" s="77">
        <f t="shared" si="6"/>
        <v>3.9730746707534355E-3</v>
      </c>
      <c r="O31" s="57">
        <v>753</v>
      </c>
      <c r="P31" s="77">
        <f t="shared" si="7"/>
        <v>1.1727656711396854E-3</v>
      </c>
      <c r="Q31" s="57">
        <v>300035</v>
      </c>
      <c r="R31" s="85">
        <f t="shared" si="8"/>
        <v>0.46729183019972836</v>
      </c>
      <c r="S31" s="58">
        <f t="shared" si="9"/>
        <v>642072</v>
      </c>
    </row>
    <row r="32" spans="1:19" x14ac:dyDescent="0.2">
      <c r="A32" s="128">
        <v>27</v>
      </c>
      <c r="B32" s="129" t="s">
        <v>35</v>
      </c>
      <c r="C32" s="14">
        <v>37965</v>
      </c>
      <c r="D32" s="130">
        <f t="shared" si="3"/>
        <v>0.20691064664686487</v>
      </c>
      <c r="E32" s="14">
        <v>50160</v>
      </c>
      <c r="F32" s="130">
        <f t="shared" si="4"/>
        <v>0.2733738452734556</v>
      </c>
      <c r="G32" s="14">
        <v>89461</v>
      </c>
      <c r="H32" s="131">
        <f t="shared" si="0"/>
        <v>0.48756574106875222</v>
      </c>
      <c r="I32" s="14">
        <f t="shared" si="5"/>
        <v>5092</v>
      </c>
      <c r="J32" s="132">
        <f t="shared" si="1"/>
        <v>2.7751587323214432E-2</v>
      </c>
      <c r="K32" s="120">
        <v>94553</v>
      </c>
      <c r="L32" s="133">
        <f t="shared" si="2"/>
        <v>0.51531732839196664</v>
      </c>
      <c r="M32" s="32">
        <v>0</v>
      </c>
      <c r="N32" s="78">
        <f t="shared" si="6"/>
        <v>0</v>
      </c>
      <c r="O32" s="32">
        <v>807</v>
      </c>
      <c r="P32" s="78">
        <f t="shared" si="7"/>
        <v>4.3981796877128922E-3</v>
      </c>
      <c r="Q32" s="32">
        <v>0</v>
      </c>
      <c r="R32" s="86">
        <f t="shared" si="8"/>
        <v>0</v>
      </c>
      <c r="S32" s="134">
        <f t="shared" si="9"/>
        <v>183485</v>
      </c>
    </row>
    <row r="33" spans="1:19" x14ac:dyDescent="0.2">
      <c r="A33" s="54">
        <v>28</v>
      </c>
      <c r="B33" s="55" t="s">
        <v>36</v>
      </c>
      <c r="C33" s="56">
        <v>201468</v>
      </c>
      <c r="D33" s="70">
        <f t="shared" si="3"/>
        <v>0.24863107777403434</v>
      </c>
      <c r="E33" s="56">
        <v>344451</v>
      </c>
      <c r="F33" s="70">
        <f t="shared" si="4"/>
        <v>0.42508598571655998</v>
      </c>
      <c r="G33" s="56">
        <v>115608</v>
      </c>
      <c r="H33" s="62">
        <f t="shared" si="0"/>
        <v>0.14267149939097307</v>
      </c>
      <c r="I33" s="56">
        <f t="shared" si="5"/>
        <v>132276</v>
      </c>
      <c r="J33" s="103">
        <f t="shared" si="1"/>
        <v>0.16324143012110195</v>
      </c>
      <c r="K33" s="121">
        <v>247884</v>
      </c>
      <c r="L33" s="112">
        <f t="shared" si="2"/>
        <v>0.30591292951207505</v>
      </c>
      <c r="M33" s="57">
        <v>3123</v>
      </c>
      <c r="N33" s="77">
        <f t="shared" si="6"/>
        <v>3.8540852933880779E-3</v>
      </c>
      <c r="O33" s="57">
        <v>13383</v>
      </c>
      <c r="P33" s="77">
        <f t="shared" si="7"/>
        <v>1.651592170394257E-2</v>
      </c>
      <c r="Q33" s="57">
        <v>0</v>
      </c>
      <c r="R33" s="85">
        <f t="shared" si="8"/>
        <v>0</v>
      </c>
      <c r="S33" s="58">
        <f t="shared" si="9"/>
        <v>810309</v>
      </c>
    </row>
    <row r="34" spans="1:19" x14ac:dyDescent="0.2">
      <c r="A34" s="128">
        <v>29</v>
      </c>
      <c r="B34" s="129" t="s">
        <v>37</v>
      </c>
      <c r="C34" s="14">
        <v>88031</v>
      </c>
      <c r="D34" s="130">
        <f t="shared" si="3"/>
        <v>0.27053747314785503</v>
      </c>
      <c r="E34" s="14">
        <v>161687</v>
      </c>
      <c r="F34" s="130">
        <f t="shared" si="4"/>
        <v>0.49689759767419706</v>
      </c>
      <c r="G34" s="14">
        <v>45965</v>
      </c>
      <c r="H34" s="131">
        <f t="shared" si="0"/>
        <v>0.14125995334871985</v>
      </c>
      <c r="I34" s="14">
        <f t="shared" si="5"/>
        <v>29384</v>
      </c>
      <c r="J34" s="132">
        <f t="shared" si="1"/>
        <v>9.0303110392663644E-2</v>
      </c>
      <c r="K34" s="120">
        <v>75349</v>
      </c>
      <c r="L34" s="133">
        <f t="shared" si="2"/>
        <v>0.2315630637413835</v>
      </c>
      <c r="M34" s="32">
        <v>137</v>
      </c>
      <c r="N34" s="78">
        <f t="shared" si="6"/>
        <v>4.2102933990589841E-4</v>
      </c>
      <c r="O34" s="32">
        <v>189</v>
      </c>
      <c r="P34" s="78">
        <f t="shared" si="7"/>
        <v>5.8083609665850221E-4</v>
      </c>
      <c r="Q34" s="32">
        <v>0</v>
      </c>
      <c r="R34" s="86">
        <f t="shared" si="8"/>
        <v>0</v>
      </c>
      <c r="S34" s="134">
        <f t="shared" si="9"/>
        <v>325393</v>
      </c>
    </row>
    <row r="35" spans="1:19" x14ac:dyDescent="0.2">
      <c r="A35" s="54">
        <v>30</v>
      </c>
      <c r="B35" s="55" t="s">
        <v>38</v>
      </c>
      <c r="C35" s="56">
        <v>51404</v>
      </c>
      <c r="D35" s="70">
        <f t="shared" si="3"/>
        <v>0.24462136606118864</v>
      </c>
      <c r="E35" s="56">
        <v>66204</v>
      </c>
      <c r="F35" s="70">
        <f t="shared" si="4"/>
        <v>0.31505160918829145</v>
      </c>
      <c r="G35" s="56">
        <v>64005</v>
      </c>
      <c r="H35" s="62">
        <f t="shared" si="0"/>
        <v>0.30458700752366313</v>
      </c>
      <c r="I35" s="56">
        <f t="shared" si="5"/>
        <v>8266</v>
      </c>
      <c r="J35" s="103">
        <f t="shared" si="1"/>
        <v>3.933624254652917E-2</v>
      </c>
      <c r="K35" s="121">
        <v>72271</v>
      </c>
      <c r="L35" s="112">
        <f t="shared" si="2"/>
        <v>0.34392325007019231</v>
      </c>
      <c r="M35" s="57">
        <v>92</v>
      </c>
      <c r="N35" s="77">
        <f t="shared" si="6"/>
        <v>4.3780961943874709E-4</v>
      </c>
      <c r="O35" s="57">
        <v>166</v>
      </c>
      <c r="P35" s="77">
        <f t="shared" si="7"/>
        <v>7.8996083507426108E-4</v>
      </c>
      <c r="Q35" s="57">
        <v>20000</v>
      </c>
      <c r="R35" s="85">
        <f t="shared" si="8"/>
        <v>9.5176004225814584E-2</v>
      </c>
      <c r="S35" s="58">
        <f t="shared" si="9"/>
        <v>210137</v>
      </c>
    </row>
    <row r="36" spans="1:19" x14ac:dyDescent="0.2">
      <c r="A36" s="128">
        <v>31</v>
      </c>
      <c r="B36" s="129" t="s">
        <v>39</v>
      </c>
      <c r="C36" s="14">
        <v>92846</v>
      </c>
      <c r="D36" s="130">
        <f t="shared" si="3"/>
        <v>0.3366058804336004</v>
      </c>
      <c r="E36" s="14">
        <v>131943</v>
      </c>
      <c r="F36" s="130">
        <f t="shared" si="4"/>
        <v>0.47834898306928181</v>
      </c>
      <c r="G36" s="14">
        <v>38878</v>
      </c>
      <c r="H36" s="131">
        <f t="shared" si="0"/>
        <v>0.14094913533698292</v>
      </c>
      <c r="I36" s="14">
        <f t="shared" si="5"/>
        <v>10849</v>
      </c>
      <c r="J36" s="132">
        <f t="shared" si="1"/>
        <v>3.9332197367944022E-2</v>
      </c>
      <c r="K36" s="120">
        <v>49727</v>
      </c>
      <c r="L36" s="133">
        <f t="shared" si="2"/>
        <v>0.18028133270492694</v>
      </c>
      <c r="M36" s="32">
        <v>159</v>
      </c>
      <c r="N36" s="78">
        <f t="shared" si="6"/>
        <v>5.7644201138382339E-4</v>
      </c>
      <c r="O36" s="32">
        <v>1155</v>
      </c>
      <c r="P36" s="78">
        <f t="shared" si="7"/>
        <v>4.1873617808070186E-3</v>
      </c>
      <c r="Q36" s="32">
        <v>0</v>
      </c>
      <c r="R36" s="86">
        <f t="shared" si="8"/>
        <v>0</v>
      </c>
      <c r="S36" s="134">
        <f t="shared" si="9"/>
        <v>275830</v>
      </c>
    </row>
    <row r="37" spans="1:19" x14ac:dyDescent="0.2">
      <c r="A37" s="54">
        <v>32</v>
      </c>
      <c r="B37" s="55" t="s">
        <v>40</v>
      </c>
      <c r="C37" s="56">
        <v>38700</v>
      </c>
      <c r="D37" s="70">
        <f t="shared" si="3"/>
        <v>0.29883939120161235</v>
      </c>
      <c r="E37" s="56">
        <v>62391</v>
      </c>
      <c r="F37" s="70">
        <f t="shared" si="4"/>
        <v>0.48178006347441332</v>
      </c>
      <c r="G37" s="56">
        <v>18384</v>
      </c>
      <c r="H37" s="62">
        <f t="shared" si="0"/>
        <v>0.14196029374290545</v>
      </c>
      <c r="I37" s="56">
        <f t="shared" si="5"/>
        <v>9724</v>
      </c>
      <c r="J37" s="103">
        <f t="shared" si="1"/>
        <v>7.5088223256963266E-2</v>
      </c>
      <c r="K37" s="121">
        <v>28108</v>
      </c>
      <c r="L37" s="112">
        <f t="shared" si="2"/>
        <v>0.21704851699986874</v>
      </c>
      <c r="M37" s="57">
        <v>36</v>
      </c>
      <c r="N37" s="77">
        <f t="shared" si="6"/>
        <v>2.7799013135033706E-4</v>
      </c>
      <c r="O37" s="57">
        <v>266</v>
      </c>
      <c r="P37" s="77">
        <f t="shared" si="7"/>
        <v>2.0540381927552681E-3</v>
      </c>
      <c r="Q37" s="57">
        <v>0</v>
      </c>
      <c r="R37" s="85">
        <f t="shared" si="8"/>
        <v>0</v>
      </c>
      <c r="S37" s="58">
        <f t="shared" si="9"/>
        <v>129501</v>
      </c>
    </row>
    <row r="38" spans="1:19" x14ac:dyDescent="0.2">
      <c r="A38" s="128">
        <v>33</v>
      </c>
      <c r="B38" s="129" t="s">
        <v>41</v>
      </c>
      <c r="C38" s="14">
        <v>265600</v>
      </c>
      <c r="D38" s="130">
        <f t="shared" si="3"/>
        <v>0.24556349240103034</v>
      </c>
      <c r="E38" s="14">
        <v>505033</v>
      </c>
      <c r="F38" s="130">
        <f t="shared" si="4"/>
        <v>0.46693398816931309</v>
      </c>
      <c r="G38" s="14">
        <v>87533</v>
      </c>
      <c r="H38" s="131">
        <f t="shared" si="0"/>
        <v>8.0929627938024801E-2</v>
      </c>
      <c r="I38" s="14">
        <f t="shared" si="5"/>
        <v>19350</v>
      </c>
      <c r="J38" s="132">
        <f t="shared" si="1"/>
        <v>1.7890261965210607E-2</v>
      </c>
      <c r="K38" s="120">
        <v>106883</v>
      </c>
      <c r="L38" s="133">
        <f t="shared" si="2"/>
        <v>9.8819889903235411E-2</v>
      </c>
      <c r="M38" s="32">
        <v>2923</v>
      </c>
      <c r="N38" s="78">
        <f t="shared" si="6"/>
        <v>2.7024928022899536E-3</v>
      </c>
      <c r="O38" s="32">
        <v>1155</v>
      </c>
      <c r="P38" s="78">
        <f t="shared" si="7"/>
        <v>1.0678683498614083E-3</v>
      </c>
      <c r="Q38" s="32">
        <v>200000</v>
      </c>
      <c r="R38" s="86">
        <f t="shared" si="8"/>
        <v>0.18491226837426983</v>
      </c>
      <c r="S38" s="134">
        <f t="shared" si="9"/>
        <v>1081594</v>
      </c>
    </row>
    <row r="39" spans="1:19" x14ac:dyDescent="0.2">
      <c r="A39" s="54">
        <v>34</v>
      </c>
      <c r="B39" s="55" t="s">
        <v>42</v>
      </c>
      <c r="C39" s="56">
        <v>82558</v>
      </c>
      <c r="D39" s="70">
        <f t="shared" si="3"/>
        <v>0.22379749306037475</v>
      </c>
      <c r="E39" s="56">
        <v>198636</v>
      </c>
      <c r="F39" s="70">
        <f t="shared" si="4"/>
        <v>0.53846070437196392</v>
      </c>
      <c r="G39" s="56">
        <v>52397</v>
      </c>
      <c r="H39" s="62">
        <f t="shared" si="0"/>
        <v>0.14203732217210271</v>
      </c>
      <c r="I39" s="56">
        <f t="shared" si="5"/>
        <v>21043</v>
      </c>
      <c r="J39" s="103">
        <f t="shared" si="1"/>
        <v>5.704317748091603E-2</v>
      </c>
      <c r="K39" s="121">
        <v>73440</v>
      </c>
      <c r="L39" s="112">
        <f t="shared" si="2"/>
        <v>0.19908049965301874</v>
      </c>
      <c r="M39" s="57">
        <v>0</v>
      </c>
      <c r="N39" s="77">
        <f t="shared" si="6"/>
        <v>0</v>
      </c>
      <c r="O39" s="57">
        <v>0</v>
      </c>
      <c r="P39" s="77">
        <f t="shared" si="7"/>
        <v>0</v>
      </c>
      <c r="Q39" s="57">
        <v>14262</v>
      </c>
      <c r="R39" s="85">
        <f t="shared" si="8"/>
        <v>3.8661302914642606E-2</v>
      </c>
      <c r="S39" s="58">
        <f t="shared" si="9"/>
        <v>368896</v>
      </c>
    </row>
    <row r="40" spans="1:19" s="17" customFormat="1" x14ac:dyDescent="0.2">
      <c r="A40" s="128">
        <v>35</v>
      </c>
      <c r="B40" s="129" t="s">
        <v>43</v>
      </c>
      <c r="C40" s="14">
        <v>44644</v>
      </c>
      <c r="D40" s="130">
        <f t="shared" si="3"/>
        <v>0.21944337943984035</v>
      </c>
      <c r="E40" s="14">
        <v>69431</v>
      </c>
      <c r="F40" s="130">
        <f t="shared" si="4"/>
        <v>0.34128154461713905</v>
      </c>
      <c r="G40" s="14">
        <v>67410</v>
      </c>
      <c r="H40" s="131">
        <f t="shared" si="0"/>
        <v>0.33134750936384816</v>
      </c>
      <c r="I40" s="14">
        <f t="shared" si="5"/>
        <v>15033</v>
      </c>
      <c r="J40" s="132">
        <f t="shared" si="1"/>
        <v>7.3893296369481234E-2</v>
      </c>
      <c r="K40" s="120">
        <v>82443</v>
      </c>
      <c r="L40" s="133">
        <f t="shared" si="2"/>
        <v>0.40524080573332938</v>
      </c>
      <c r="M40" s="32">
        <v>753</v>
      </c>
      <c r="N40" s="78">
        <f t="shared" si="6"/>
        <v>3.7013006163918957E-3</v>
      </c>
      <c r="O40" s="32">
        <v>6171</v>
      </c>
      <c r="P40" s="78">
        <f t="shared" si="7"/>
        <v>3.0332969593299317E-2</v>
      </c>
      <c r="Q40" s="32">
        <v>0</v>
      </c>
      <c r="R40" s="86">
        <f t="shared" si="8"/>
        <v>0</v>
      </c>
      <c r="S40" s="134">
        <f>C40+E40+K40+M40+O40+Q40</f>
        <v>203442</v>
      </c>
    </row>
    <row r="41" spans="1:19" s="17" customFormat="1" x14ac:dyDescent="0.2">
      <c r="A41" s="54">
        <v>36</v>
      </c>
      <c r="B41" s="55" t="s">
        <v>44</v>
      </c>
      <c r="C41" s="56">
        <v>32118</v>
      </c>
      <c r="D41" s="70">
        <f t="shared" si="3"/>
        <v>0.16855860820278673</v>
      </c>
      <c r="E41" s="56">
        <v>58751</v>
      </c>
      <c r="F41" s="70">
        <f t="shared" si="4"/>
        <v>0.30833136529428745</v>
      </c>
      <c r="G41" s="56">
        <v>80386</v>
      </c>
      <c r="H41" s="62">
        <f t="shared" si="0"/>
        <v>0.42187409798210396</v>
      </c>
      <c r="I41" s="56">
        <f t="shared" si="5"/>
        <v>19098</v>
      </c>
      <c r="J41" s="103">
        <f t="shared" si="1"/>
        <v>0.10022829252932378</v>
      </c>
      <c r="K41" s="121">
        <v>99484</v>
      </c>
      <c r="L41" s="112">
        <f t="shared" si="2"/>
        <v>0.52210239051142771</v>
      </c>
      <c r="M41" s="57">
        <v>173</v>
      </c>
      <c r="N41" s="77">
        <f t="shared" si="6"/>
        <v>9.0792201317274135E-4</v>
      </c>
      <c r="O41" s="57">
        <v>19</v>
      </c>
      <c r="P41" s="77">
        <f t="shared" si="7"/>
        <v>9.9713978325329981E-5</v>
      </c>
      <c r="Q41" s="57">
        <v>0</v>
      </c>
      <c r="R41" s="85">
        <f t="shared" si="8"/>
        <v>0</v>
      </c>
      <c r="S41" s="58">
        <f t="shared" si="9"/>
        <v>190545</v>
      </c>
    </row>
    <row r="42" spans="1:19" s="17" customFormat="1" ht="13.5" thickBot="1" x14ac:dyDescent="0.25">
      <c r="A42" s="128">
        <v>37</v>
      </c>
      <c r="B42" s="16" t="s">
        <v>45</v>
      </c>
      <c r="C42" s="14">
        <v>94409</v>
      </c>
      <c r="D42" s="72">
        <f t="shared" si="3"/>
        <v>0.23923967553678085</v>
      </c>
      <c r="E42" s="14">
        <v>167535</v>
      </c>
      <c r="F42" s="72">
        <f t="shared" si="4"/>
        <v>0.42454659027269204</v>
      </c>
      <c r="G42" s="14">
        <v>103077</v>
      </c>
      <c r="H42" s="64">
        <f t="shared" si="0"/>
        <v>0.26120505497680052</v>
      </c>
      <c r="I42" s="14">
        <f t="shared" si="5"/>
        <v>28729</v>
      </c>
      <c r="J42" s="105">
        <f t="shared" si="1"/>
        <v>7.2801498146322668E-2</v>
      </c>
      <c r="K42" s="120">
        <v>131806</v>
      </c>
      <c r="L42" s="114">
        <f t="shared" si="2"/>
        <v>0.33400655312312322</v>
      </c>
      <c r="M42" s="32">
        <v>0</v>
      </c>
      <c r="N42" s="78">
        <f t="shared" si="6"/>
        <v>0</v>
      </c>
      <c r="O42" s="32">
        <v>871</v>
      </c>
      <c r="P42" s="78">
        <f t="shared" si="7"/>
        <v>2.2071810674039139E-3</v>
      </c>
      <c r="Q42" s="32">
        <v>0</v>
      </c>
      <c r="R42" s="87">
        <f t="shared" si="8"/>
        <v>0</v>
      </c>
      <c r="S42" s="37">
        <f t="shared" si="9"/>
        <v>394621</v>
      </c>
    </row>
    <row r="43" spans="1:19" s="18" customFormat="1" ht="14.25" thickTop="1" thickBot="1" x14ac:dyDescent="0.25">
      <c r="A43" s="49" t="s">
        <v>46</v>
      </c>
      <c r="B43" s="50" t="s">
        <v>47</v>
      </c>
      <c r="C43" s="51">
        <f>SUM(C6:C42)</f>
        <v>3572619</v>
      </c>
      <c r="D43" s="73">
        <f t="shared" si="3"/>
        <v>0.26310989290440007</v>
      </c>
      <c r="E43" s="51">
        <f>SUM(E6:E42)</f>
        <v>5502004</v>
      </c>
      <c r="F43" s="73">
        <f t="shared" si="4"/>
        <v>0.40520180942876383</v>
      </c>
      <c r="G43" s="51">
        <f>SUM(G6:G42)</f>
        <v>2642524</v>
      </c>
      <c r="H43" s="65">
        <f t="shared" si="0"/>
        <v>0.19461190981666582</v>
      </c>
      <c r="I43" s="51">
        <f>SUM(I6:I42)</f>
        <v>787145</v>
      </c>
      <c r="J43" s="106">
        <f t="shared" si="1"/>
        <v>5.7970255616463434E-2</v>
      </c>
      <c r="K43" s="122">
        <f>SUM(K6:K42)</f>
        <v>3429669</v>
      </c>
      <c r="L43" s="115">
        <f t="shared" si="2"/>
        <v>0.25258216543312928</v>
      </c>
      <c r="M43" s="52">
        <f>SUM(M6:M42)</f>
        <v>41580</v>
      </c>
      <c r="N43" s="79">
        <f t="shared" si="6"/>
        <v>3.0622099213392065E-3</v>
      </c>
      <c r="O43" s="52">
        <f>SUM(O6:O42)</f>
        <v>97974</v>
      </c>
      <c r="P43" s="79">
        <f t="shared" si="7"/>
        <v>7.2154149791555412E-3</v>
      </c>
      <c r="Q43" s="52">
        <f>SUM(Q6:Q42)</f>
        <v>934583</v>
      </c>
      <c r="R43" s="88">
        <f t="shared" si="8"/>
        <v>6.8828507333212108E-2</v>
      </c>
      <c r="S43" s="53">
        <f>SUM(S6:S42)</f>
        <v>13578429</v>
      </c>
    </row>
    <row r="44" spans="1:19" ht="13.5" thickTop="1" x14ac:dyDescent="0.2">
      <c r="A44" s="54">
        <v>1</v>
      </c>
      <c r="B44" s="55" t="s">
        <v>18</v>
      </c>
      <c r="C44" s="56">
        <v>226769</v>
      </c>
      <c r="D44" s="70">
        <f>C44/S44</f>
        <v>0.28276705687537096</v>
      </c>
      <c r="E44" s="56">
        <v>441276</v>
      </c>
      <c r="F44" s="70">
        <f>E44/S44</f>
        <v>0.55024415061025178</v>
      </c>
      <c r="G44" s="56">
        <v>77927</v>
      </c>
      <c r="H44" s="62">
        <f>G44/S44</f>
        <v>9.7170197165957581E-2</v>
      </c>
      <c r="I44" s="56">
        <f t="shared" ref="I44:I50" si="10">K44-G44</f>
        <v>36363</v>
      </c>
      <c r="J44" s="103">
        <f>I44/S44</f>
        <v>4.5342434323735227E-2</v>
      </c>
      <c r="K44" s="121">
        <v>114290</v>
      </c>
      <c r="L44" s="112">
        <f>K44/S44</f>
        <v>0.14251263148969281</v>
      </c>
      <c r="M44" s="57">
        <v>1546</v>
      </c>
      <c r="N44" s="77">
        <f>M44/S44</f>
        <v>1.9277673312018994E-3</v>
      </c>
      <c r="O44" s="57">
        <v>2430</v>
      </c>
      <c r="P44" s="77">
        <f>O44/S44</f>
        <v>3.0300611997546023E-3</v>
      </c>
      <c r="Q44" s="57">
        <v>15653</v>
      </c>
      <c r="R44" s="85">
        <f>Q44/S44</f>
        <v>1.9518332493727898E-2</v>
      </c>
      <c r="S44" s="58">
        <f>C44+E44+K44+M44+O44+Q44</f>
        <v>801964</v>
      </c>
    </row>
    <row r="45" spans="1:19" x14ac:dyDescent="0.2">
      <c r="A45" s="15">
        <v>2</v>
      </c>
      <c r="B45" s="16" t="s">
        <v>48</v>
      </c>
      <c r="C45" s="19">
        <v>549962</v>
      </c>
      <c r="D45" s="71">
        <f t="shared" si="3"/>
        <v>0.31557535082927457</v>
      </c>
      <c r="E45" s="19">
        <v>998365</v>
      </c>
      <c r="F45" s="71">
        <f t="shared" si="4"/>
        <v>0.5728748261346579</v>
      </c>
      <c r="G45" s="19">
        <v>101394</v>
      </c>
      <c r="H45" s="63">
        <f t="shared" si="0"/>
        <v>5.8181196377174178E-2</v>
      </c>
      <c r="I45" s="19">
        <f t="shared" si="10"/>
        <v>57893</v>
      </c>
      <c r="J45" s="104">
        <f t="shared" si="1"/>
        <v>3.3219756611473507E-2</v>
      </c>
      <c r="K45" s="124">
        <v>159287</v>
      </c>
      <c r="L45" s="113">
        <f t="shared" si="2"/>
        <v>9.1400952988647685E-2</v>
      </c>
      <c r="M45" s="33">
        <v>3769</v>
      </c>
      <c r="N45" s="81">
        <f t="shared" si="6"/>
        <v>2.1627012362227496E-3</v>
      </c>
      <c r="O45" s="33">
        <v>31344</v>
      </c>
      <c r="P45" s="81">
        <f t="shared" si="7"/>
        <v>1.7985594998186753E-2</v>
      </c>
      <c r="Q45" s="33">
        <v>1</v>
      </c>
      <c r="R45" s="90">
        <f t="shared" si="8"/>
        <v>5.7381301040667279E-7</v>
      </c>
      <c r="S45" s="36">
        <f t="shared" si="9"/>
        <v>1742728</v>
      </c>
    </row>
    <row r="46" spans="1:19" s="135" customFormat="1" x14ac:dyDescent="0.2">
      <c r="A46" s="136">
        <v>3</v>
      </c>
      <c r="B46" s="137" t="s">
        <v>24</v>
      </c>
      <c r="C46" s="56">
        <v>328449</v>
      </c>
      <c r="D46" s="138">
        <f>C46/S46</f>
        <v>0.32072685940607981</v>
      </c>
      <c r="E46" s="56">
        <v>575285</v>
      </c>
      <c r="F46" s="138">
        <f>E46/S46</f>
        <v>0.56175951613013475</v>
      </c>
      <c r="G46" s="56">
        <v>90734</v>
      </c>
      <c r="H46" s="139">
        <f>G46/S46</f>
        <v>8.8600759513200664E-2</v>
      </c>
      <c r="I46" s="56">
        <f t="shared" si="10"/>
        <v>27575</v>
      </c>
      <c r="J46" s="140">
        <f>I46/S46</f>
        <v>2.6926686176918336E-2</v>
      </c>
      <c r="K46" s="121">
        <v>118309</v>
      </c>
      <c r="L46" s="141">
        <f>K46/S46</f>
        <v>0.11552744569011901</v>
      </c>
      <c r="M46" s="57">
        <v>0</v>
      </c>
      <c r="N46" s="77">
        <f>M46/S46</f>
        <v>0</v>
      </c>
      <c r="O46" s="57">
        <v>1798</v>
      </c>
      <c r="P46" s="77">
        <f>O46/S46</f>
        <v>1.7557273525330614E-3</v>
      </c>
      <c r="Q46" s="57">
        <v>236</v>
      </c>
      <c r="R46" s="85">
        <f>Q46/S46</f>
        <v>2.3045142113337181E-4</v>
      </c>
      <c r="S46" s="142">
        <f>C46+E46+K46+M46+O46+Q46</f>
        <v>1024077</v>
      </c>
    </row>
    <row r="47" spans="1:19" x14ac:dyDescent="0.2">
      <c r="A47" s="128">
        <v>4</v>
      </c>
      <c r="B47" s="129" t="s">
        <v>49</v>
      </c>
      <c r="C47" s="19">
        <v>785250</v>
      </c>
      <c r="D47" s="130">
        <f t="shared" si="3"/>
        <v>0.36523850388262136</v>
      </c>
      <c r="E47" s="19">
        <v>1049198</v>
      </c>
      <c r="F47" s="130">
        <f t="shared" si="4"/>
        <v>0.48800701406767089</v>
      </c>
      <c r="G47" s="19">
        <v>42272</v>
      </c>
      <c r="H47" s="131">
        <f t="shared" si="0"/>
        <v>1.9661715423274332E-2</v>
      </c>
      <c r="I47" s="19">
        <f t="shared" si="10"/>
        <v>78009</v>
      </c>
      <c r="J47" s="132">
        <f t="shared" si="1"/>
        <v>3.6283846481221786E-2</v>
      </c>
      <c r="K47" s="124">
        <v>120281</v>
      </c>
      <c r="L47" s="133">
        <f t="shared" si="2"/>
        <v>5.5945561904496122E-2</v>
      </c>
      <c r="M47" s="33">
        <v>1433</v>
      </c>
      <c r="N47" s="81">
        <f t="shared" si="6"/>
        <v>6.6652247827290209E-4</v>
      </c>
      <c r="O47" s="33">
        <v>7499</v>
      </c>
      <c r="P47" s="81">
        <f t="shared" si="7"/>
        <v>3.4879637575495415E-3</v>
      </c>
      <c r="Q47" s="33">
        <v>186304</v>
      </c>
      <c r="R47" s="90">
        <f t="shared" si="8"/>
        <v>8.665443390938922E-2</v>
      </c>
      <c r="S47" s="134">
        <f t="shared" si="9"/>
        <v>2149965</v>
      </c>
    </row>
    <row r="48" spans="1:19" x14ac:dyDescent="0.2">
      <c r="A48" s="54">
        <v>5</v>
      </c>
      <c r="B48" s="55" t="s">
        <v>50</v>
      </c>
      <c r="C48" s="59">
        <v>317008</v>
      </c>
      <c r="D48" s="70">
        <f t="shared" si="3"/>
        <v>0.28609797480235372</v>
      </c>
      <c r="E48" s="59">
        <v>540288</v>
      </c>
      <c r="F48" s="70">
        <f t="shared" si="4"/>
        <v>0.48760694559763185</v>
      </c>
      <c r="G48" s="59">
        <v>190869</v>
      </c>
      <c r="H48" s="62">
        <f t="shared" si="0"/>
        <v>0.17225822172484748</v>
      </c>
      <c r="I48" s="59">
        <f t="shared" si="10"/>
        <v>46284</v>
      </c>
      <c r="J48" s="103">
        <f t="shared" si="1"/>
        <v>4.1771055196563302E-2</v>
      </c>
      <c r="K48" s="123">
        <v>237153</v>
      </c>
      <c r="L48" s="112">
        <f t="shared" si="2"/>
        <v>0.21402927692141077</v>
      </c>
      <c r="M48" s="60">
        <v>2141</v>
      </c>
      <c r="N48" s="80">
        <f t="shared" si="6"/>
        <v>1.9322407133316487E-3</v>
      </c>
      <c r="O48" s="60">
        <v>5320</v>
      </c>
      <c r="P48" s="80">
        <f t="shared" si="7"/>
        <v>4.8012707122486549E-3</v>
      </c>
      <c r="Q48" s="60">
        <v>6130</v>
      </c>
      <c r="R48" s="89">
        <f t="shared" si="8"/>
        <v>5.5322912530233566E-3</v>
      </c>
      <c r="S48" s="58">
        <f t="shared" si="9"/>
        <v>1108040</v>
      </c>
    </row>
    <row r="49" spans="1:19" x14ac:dyDescent="0.2">
      <c r="A49" s="128">
        <v>6</v>
      </c>
      <c r="B49" s="129" t="s">
        <v>51</v>
      </c>
      <c r="C49" s="19">
        <v>312778</v>
      </c>
      <c r="D49" s="130">
        <f t="shared" si="3"/>
        <v>0.27669062520733351</v>
      </c>
      <c r="E49" s="19">
        <v>537524</v>
      </c>
      <c r="F49" s="130">
        <f t="shared" si="4"/>
        <v>0.47550611495676404</v>
      </c>
      <c r="G49" s="19">
        <v>127497</v>
      </c>
      <c r="H49" s="131">
        <f t="shared" si="0"/>
        <v>0.11278678373178229</v>
      </c>
      <c r="I49" s="19">
        <f t="shared" si="10"/>
        <v>31637</v>
      </c>
      <c r="J49" s="132">
        <f t="shared" si="1"/>
        <v>2.7986819116703896E-2</v>
      </c>
      <c r="K49" s="124">
        <v>159134</v>
      </c>
      <c r="L49" s="133">
        <f t="shared" si="2"/>
        <v>0.1407736028484862</v>
      </c>
      <c r="M49" s="33">
        <v>316</v>
      </c>
      <c r="N49" s="81">
        <f t="shared" si="6"/>
        <v>2.7954088064223632E-4</v>
      </c>
      <c r="O49" s="33">
        <v>673</v>
      </c>
      <c r="P49" s="81">
        <f t="shared" si="7"/>
        <v>5.9535130592476278E-4</v>
      </c>
      <c r="Q49" s="33">
        <v>120000</v>
      </c>
      <c r="R49" s="90">
        <f t="shared" si="8"/>
        <v>0.10615476480084923</v>
      </c>
      <c r="S49" s="134">
        <f t="shared" si="9"/>
        <v>1130425</v>
      </c>
    </row>
    <row r="50" spans="1:19" ht="13.5" thickBot="1" x14ac:dyDescent="0.25">
      <c r="A50" s="54">
        <v>7</v>
      </c>
      <c r="B50" s="55" t="s">
        <v>52</v>
      </c>
      <c r="C50" s="59">
        <v>795513</v>
      </c>
      <c r="D50" s="70">
        <f t="shared" si="3"/>
        <v>0.32069662796332143</v>
      </c>
      <c r="E50" s="59">
        <v>1164246</v>
      </c>
      <c r="F50" s="70">
        <f t="shared" si="4"/>
        <v>0.46934464467555548</v>
      </c>
      <c r="G50" s="59">
        <v>120215</v>
      </c>
      <c r="H50" s="62">
        <f t="shared" si="0"/>
        <v>4.8462495434531794E-2</v>
      </c>
      <c r="I50" s="59">
        <f t="shared" si="10"/>
        <v>84687</v>
      </c>
      <c r="J50" s="103">
        <f t="shared" si="1"/>
        <v>3.4140027042084548E-2</v>
      </c>
      <c r="K50" s="123">
        <v>204902</v>
      </c>
      <c r="L50" s="112">
        <f t="shared" si="2"/>
        <v>8.2602522476616341E-2</v>
      </c>
      <c r="M50" s="60">
        <v>1221</v>
      </c>
      <c r="N50" s="80">
        <f t="shared" si="6"/>
        <v>4.9222398973142547E-4</v>
      </c>
      <c r="O50" s="60">
        <v>32322</v>
      </c>
      <c r="P50" s="80">
        <f t="shared" si="7"/>
        <v>1.3030027679032871E-2</v>
      </c>
      <c r="Q50" s="60">
        <v>282374</v>
      </c>
      <c r="R50" s="89">
        <f t="shared" si="8"/>
        <v>0.11383395321574245</v>
      </c>
      <c r="S50" s="58">
        <f t="shared" si="9"/>
        <v>2480578</v>
      </c>
    </row>
    <row r="51" spans="1:19" s="21" customFormat="1" ht="14.25" thickTop="1" thickBot="1" x14ac:dyDescent="0.25">
      <c r="A51" s="43"/>
      <c r="B51" s="48" t="s">
        <v>59</v>
      </c>
      <c r="C51" s="46">
        <f>SUM(C44:C50)</f>
        <v>3315729</v>
      </c>
      <c r="D51" s="74">
        <f t="shared" si="3"/>
        <v>0.31766620421187386</v>
      </c>
      <c r="E51" s="46">
        <f>SUM(E44:E50)</f>
        <v>5306182</v>
      </c>
      <c r="F51" s="74">
        <f t="shared" si="4"/>
        <v>0.5083632271507621</v>
      </c>
      <c r="G51" s="46">
        <f>SUM(G44:G50)</f>
        <v>750908</v>
      </c>
      <c r="H51" s="66">
        <f t="shared" si="0"/>
        <v>7.1941372190649402E-2</v>
      </c>
      <c r="I51" s="46">
        <f>SUM(I44:I50)</f>
        <v>362448</v>
      </c>
      <c r="J51" s="107">
        <f t="shared" si="1"/>
        <v>3.4724635331833592E-2</v>
      </c>
      <c r="K51" s="46">
        <f>SUM(K44:K50)</f>
        <v>1113356</v>
      </c>
      <c r="L51" s="116">
        <f t="shared" si="2"/>
        <v>0.10666600752248299</v>
      </c>
      <c r="M51" s="46">
        <f>SUM(M44:M50)</f>
        <v>10426</v>
      </c>
      <c r="N51" s="82">
        <f t="shared" si="6"/>
        <v>9.9887169461466757E-4</v>
      </c>
      <c r="O51" s="46">
        <f>SUM(O44:O50)</f>
        <v>81386</v>
      </c>
      <c r="P51" s="82">
        <f t="shared" si="7"/>
        <v>7.7972541471234731E-3</v>
      </c>
      <c r="Q51" s="46">
        <f>SUM(Q44:Q50)</f>
        <v>610698</v>
      </c>
      <c r="R51" s="91">
        <f t="shared" si="8"/>
        <v>5.8508435273142929E-2</v>
      </c>
      <c r="S51" s="47">
        <f>SUM(S44:S50)</f>
        <v>10437777</v>
      </c>
    </row>
    <row r="52" spans="1:19" s="17" customFormat="1" ht="14.25" thickTop="1" thickBot="1" x14ac:dyDescent="0.25">
      <c r="A52" s="22">
        <v>8</v>
      </c>
      <c r="B52" s="23" t="s">
        <v>53</v>
      </c>
      <c r="C52" s="24">
        <v>4669207</v>
      </c>
      <c r="D52" s="75">
        <f t="shared" si="3"/>
        <v>0.52413736976426084</v>
      </c>
      <c r="E52" s="24">
        <v>3523050</v>
      </c>
      <c r="F52" s="75">
        <f t="shared" si="4"/>
        <v>0.39547661102794957</v>
      </c>
      <c r="G52" s="24">
        <v>153114</v>
      </c>
      <c r="H52" s="67">
        <f t="shared" si="0"/>
        <v>1.7187665750112394E-2</v>
      </c>
      <c r="I52" s="24">
        <f>K52-G52</f>
        <v>289857</v>
      </c>
      <c r="J52" s="108">
        <f t="shared" si="1"/>
        <v>3.2537620539796024E-2</v>
      </c>
      <c r="K52" s="126">
        <v>442971</v>
      </c>
      <c r="L52" s="117">
        <f t="shared" si="2"/>
        <v>4.9725286289908417E-2</v>
      </c>
      <c r="M52" s="34">
        <v>14739</v>
      </c>
      <c r="N52" s="83">
        <f t="shared" si="6"/>
        <v>1.6545123600121908E-3</v>
      </c>
      <c r="O52" s="34">
        <v>210598</v>
      </c>
      <c r="P52" s="83">
        <f t="shared" si="7"/>
        <v>2.3640477236844246E-2</v>
      </c>
      <c r="Q52" s="34">
        <v>47800</v>
      </c>
      <c r="R52" s="87">
        <f t="shared" si="8"/>
        <v>5.3657433210246774E-3</v>
      </c>
      <c r="S52" s="20">
        <f t="shared" si="9"/>
        <v>8908365</v>
      </c>
    </row>
    <row r="53" spans="1:19" s="21" customFormat="1" ht="14.25" thickTop="1" thickBot="1" x14ac:dyDescent="0.25">
      <c r="A53" s="43" t="s">
        <v>54</v>
      </c>
      <c r="B53" s="44" t="s">
        <v>55</v>
      </c>
      <c r="C53" s="45">
        <f>C51+C52</f>
        <v>7984936</v>
      </c>
      <c r="D53" s="74">
        <f t="shared" si="3"/>
        <v>0.41274048334804947</v>
      </c>
      <c r="E53" s="45">
        <f>E51+E52</f>
        <v>8829232</v>
      </c>
      <c r="F53" s="74">
        <f t="shared" si="4"/>
        <v>0.45638205281445776</v>
      </c>
      <c r="G53" s="45">
        <f>G51+G52</f>
        <v>904022</v>
      </c>
      <c r="H53" s="66">
        <f t="shared" si="0"/>
        <v>4.6728799985030607E-2</v>
      </c>
      <c r="I53" s="45">
        <f>I51+I52</f>
        <v>652305</v>
      </c>
      <c r="J53" s="107">
        <f t="shared" si="1"/>
        <v>3.3717575318117692E-2</v>
      </c>
      <c r="K53" s="125">
        <f>K51+K52</f>
        <v>1556327</v>
      </c>
      <c r="L53" s="116">
        <f t="shared" si="2"/>
        <v>8.0446375303148299E-2</v>
      </c>
      <c r="M53" s="46">
        <f>M51+M52</f>
        <v>25165</v>
      </c>
      <c r="N53" s="82">
        <f t="shared" si="6"/>
        <v>1.3007761444116352E-3</v>
      </c>
      <c r="O53" s="46">
        <f>O51+O52</f>
        <v>291984</v>
      </c>
      <c r="P53" s="82">
        <f t="shared" si="7"/>
        <v>1.5092621567648993E-2</v>
      </c>
      <c r="Q53" s="46">
        <f>Q51+Q52</f>
        <v>658498</v>
      </c>
      <c r="R53" s="91">
        <f t="shared" si="8"/>
        <v>3.4037690822283841E-2</v>
      </c>
      <c r="S53" s="47">
        <f>S51+S52</f>
        <v>19346142</v>
      </c>
    </row>
    <row r="54" spans="1:19" s="18" customFormat="1" ht="14.25" thickTop="1" thickBot="1" x14ac:dyDescent="0.25">
      <c r="A54" s="38" t="s">
        <v>56</v>
      </c>
      <c r="B54" s="39" t="s">
        <v>57</v>
      </c>
      <c r="C54" s="40">
        <f>C43+C53</f>
        <v>11557555</v>
      </c>
      <c r="D54" s="76">
        <f t="shared" si="3"/>
        <v>0.35103130121270221</v>
      </c>
      <c r="E54" s="40">
        <f>E43+E53</f>
        <v>14331236</v>
      </c>
      <c r="F54" s="76">
        <f t="shared" si="4"/>
        <v>0.43527479826540488</v>
      </c>
      <c r="G54" s="40">
        <f>G43+G53</f>
        <v>3546546</v>
      </c>
      <c r="H54" s="68">
        <f t="shared" si="0"/>
        <v>0.10771730328695854</v>
      </c>
      <c r="I54" s="40">
        <f>I43+I53</f>
        <v>1439450</v>
      </c>
      <c r="J54" s="109">
        <f t="shared" si="1"/>
        <v>4.3719628116035289E-2</v>
      </c>
      <c r="K54" s="127">
        <f>K43+K53</f>
        <v>4985996</v>
      </c>
      <c r="L54" s="118">
        <f t="shared" si="2"/>
        <v>0.15143693140299383</v>
      </c>
      <c r="M54" s="41">
        <f>M43+M53</f>
        <v>66745</v>
      </c>
      <c r="N54" s="84">
        <f t="shared" si="6"/>
        <v>2.0272094054012125E-3</v>
      </c>
      <c r="O54" s="41">
        <f>O43+O53</f>
        <v>389958</v>
      </c>
      <c r="P54" s="84">
        <f t="shared" si="7"/>
        <v>1.1843981201759623E-2</v>
      </c>
      <c r="Q54" s="41">
        <f>Q43+Q53</f>
        <v>1593081</v>
      </c>
      <c r="R54" s="92">
        <f t="shared" si="8"/>
        <v>4.8385778511738239E-2</v>
      </c>
      <c r="S54" s="42">
        <f>S43+S53</f>
        <v>32924571</v>
      </c>
    </row>
    <row r="55" spans="1:19" s="17" customFormat="1" ht="13.5" thickTop="1" x14ac:dyDescent="0.2">
      <c r="A55" s="1"/>
      <c r="B55" s="1"/>
      <c r="C55" s="1"/>
      <c r="D55" s="25"/>
      <c r="E55" s="1"/>
      <c r="F55" s="25"/>
      <c r="G55" s="1"/>
      <c r="H55" s="25"/>
      <c r="I55" s="1"/>
      <c r="J55" s="25"/>
      <c r="K55" s="1"/>
      <c r="L55" s="25"/>
      <c r="M55" s="1"/>
      <c r="N55" s="1"/>
      <c r="O55" s="1"/>
      <c r="P55" s="1"/>
      <c r="Q55" s="1"/>
      <c r="R55" s="1"/>
      <c r="S55" s="26"/>
    </row>
    <row r="56" spans="1:19" s="17" customFormat="1" x14ac:dyDescent="0.2">
      <c r="A56" s="1"/>
      <c r="B56" s="1"/>
      <c r="D56" s="3"/>
      <c r="E56" s="2"/>
      <c r="F56" s="3"/>
      <c r="G56" s="2"/>
      <c r="H56" s="3"/>
      <c r="I56" s="2"/>
      <c r="J56" s="3"/>
      <c r="K56" s="2"/>
      <c r="L56" s="3"/>
      <c r="M56" s="2"/>
      <c r="N56" s="2"/>
      <c r="O56" s="2"/>
      <c r="P56" s="2"/>
      <c r="Q56" s="2"/>
      <c r="R56" s="2"/>
      <c r="S56" s="27"/>
    </row>
    <row r="57" spans="1:19" x14ac:dyDescent="0.2">
      <c r="G57" s="28"/>
      <c r="Q57" s="29"/>
      <c r="R57" s="29"/>
      <c r="S57" s="30"/>
    </row>
  </sheetData>
  <mergeCells count="12">
    <mergeCell ref="S3:S4"/>
    <mergeCell ref="M3:N3"/>
    <mergeCell ref="O3:P3"/>
    <mergeCell ref="Q3:R3"/>
    <mergeCell ref="A1:S1"/>
    <mergeCell ref="A2:B2"/>
    <mergeCell ref="L2:S2"/>
    <mergeCell ref="A3:A4"/>
    <mergeCell ref="B3:B4"/>
    <mergeCell ref="C3:D3"/>
    <mergeCell ref="E3:F3"/>
    <mergeCell ref="G3:L3"/>
  </mergeCells>
  <printOptions horizontalCentered="1"/>
  <pageMargins left="0" right="0" top="0.19685039370078741" bottom="0" header="0.31496062992125984" footer="0.31496062992125984"/>
  <pageSetup paperSize="8" scale="9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Tabеla 2</vt:lpstr>
      <vt:lpstr>'Tabеla 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Petrana Odavic</dc:creator>
  <cp:lastModifiedBy>Dragana Papic</cp:lastModifiedBy>
  <cp:lastPrinted>2017-10-17T09:00:50Z</cp:lastPrinted>
  <dcterms:created xsi:type="dcterms:W3CDTF">2017-10-16T10:20:34Z</dcterms:created>
  <dcterms:modified xsi:type="dcterms:W3CDTF">2017-11-02T12:10:51Z</dcterms:modified>
</cp:coreProperties>
</file>