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440" windowHeight="8445" tabRatio="812" firstSheet="35" activeTab="44"/>
  </bookViews>
  <sheets>
    <sheet name="Ada" sheetId="3" r:id="rId1"/>
    <sheet name="Alibunar" sheetId="4" r:id="rId2"/>
    <sheet name="Apatin" sheetId="5" r:id="rId3"/>
    <sheet name="Bac" sheetId="6" r:id="rId4"/>
    <sheet name="B Palanka" sheetId="7" r:id="rId5"/>
    <sheet name="B Topola" sheetId="8" r:id="rId6"/>
    <sheet name="B Petrovac" sheetId="9" r:id="rId7"/>
    <sheet name="B Crkva" sheetId="10" r:id="rId8"/>
    <sheet name="Beocin" sheetId="11" r:id="rId9"/>
    <sheet name="Becej" sheetId="12" r:id="rId10"/>
    <sheet name="Vrbas" sheetId="13" r:id="rId11"/>
    <sheet name="Zabalj" sheetId="14" r:id="rId12"/>
    <sheet name="Zitiste" sheetId="15" r:id="rId13"/>
    <sheet name="Indjija" sheetId="16" r:id="rId14"/>
    <sheet name="Irig" sheetId="17" r:id="rId15"/>
    <sheet name="Kanjiza" sheetId="18" r:id="rId16"/>
    <sheet name="Kovacica" sheetId="20" r:id="rId17"/>
    <sheet name="Kovin" sheetId="21" r:id="rId18"/>
    <sheet name="Kula" sheetId="22" r:id="rId19"/>
    <sheet name="Mali Iđoš" sheetId="26" r:id="rId20"/>
    <sheet name="Nova Crnja" sheetId="27" r:id="rId21"/>
    <sheet name="Novi Becej" sheetId="28" r:id="rId22"/>
    <sheet name="Novi Knezevac" sheetId="29" r:id="rId23"/>
    <sheet name="Opovo" sheetId="30" r:id="rId24"/>
    <sheet name="Odzaci" sheetId="31" r:id="rId25"/>
    <sheet name="Pecinci" sheetId="33" r:id="rId26"/>
    <sheet name="Plandiste" sheetId="34" r:id="rId27"/>
    <sheet name="Ruma" sheetId="35" r:id="rId28"/>
    <sheet name="Senta" sheetId="36" r:id="rId29"/>
    <sheet name="Secanj" sheetId="37" r:id="rId30"/>
    <sheet name="Srbobran" sheetId="39" r:id="rId31"/>
    <sheet name="Sremski Karlovci" sheetId="41" r:id="rId32"/>
    <sheet name="Stara Pazova" sheetId="42" r:id="rId33"/>
    <sheet name="Temerin" sheetId="44" r:id="rId34"/>
    <sheet name="Titel" sheetId="45" r:id="rId35"/>
    <sheet name="Coka" sheetId="46" r:id="rId36"/>
    <sheet name="Sid" sheetId="47" r:id="rId37"/>
    <sheet name="Vrsac" sheetId="23" r:id="rId38"/>
    <sheet name="Zrenjanin" sheetId="49" r:id="rId39"/>
    <sheet name="Kikinda" sheetId="24" r:id="rId40"/>
    <sheet name="Pancevo" sheetId="32" r:id="rId41"/>
    <sheet name="Sombor" sheetId="38" r:id="rId42"/>
    <sheet name="Sremska Mitrovica" sheetId="40" r:id="rId43"/>
    <sheet name="Subotica" sheetId="43" r:id="rId44"/>
    <sheet name="Novi Sad" sheetId="48" r:id="rId45"/>
  </sheets>
  <definedNames>
    <definedName name="_xlnm.Print_Area" localSheetId="0">Ada!$A$1:$F$71</definedName>
    <definedName name="_xlnm.Print_Area" localSheetId="1">Alibunar!$A$1:$F$71</definedName>
    <definedName name="_xlnm.Print_Area" localSheetId="2">Apatin!$A$1:$F$71</definedName>
    <definedName name="_xlnm.Print_Area" localSheetId="7">'B Crkva'!$A$1:$F$71</definedName>
    <definedName name="_xlnm.Print_Area" localSheetId="4">'B Palanka'!$A$1:$F$71</definedName>
    <definedName name="_xlnm.Print_Area" localSheetId="6">'B Petrovac'!$A$1:$F$71</definedName>
    <definedName name="_xlnm.Print_Area" localSheetId="5">'B Topola'!$A$1:$F$71</definedName>
    <definedName name="_xlnm.Print_Area" localSheetId="9">Becej!$A$1:$F$71</definedName>
    <definedName name="_xlnm.Print_Area" localSheetId="8">Beocin!$A$1:$F$71</definedName>
    <definedName name="_xlnm.Print_Area" localSheetId="35">Coka!$A$1:$F$71</definedName>
    <definedName name="_xlnm.Print_Area" localSheetId="13">Indjija!$A$1:$F$71</definedName>
    <definedName name="_xlnm.Print_Area" localSheetId="14">Irig!$A$1:$F$71</definedName>
    <definedName name="_xlnm.Print_Area" localSheetId="15">Kanjiza!$A$1:$F$71</definedName>
    <definedName name="_xlnm.Print_Area" localSheetId="39">Kikinda!$A$1:$F$71</definedName>
    <definedName name="_xlnm.Print_Area" localSheetId="16">Kovacica!$A$1:$F$71</definedName>
    <definedName name="_xlnm.Print_Area" localSheetId="17">Kovin!$A$1:$F$71</definedName>
    <definedName name="_xlnm.Print_Area" localSheetId="18">Kula!$A$1:$F$71</definedName>
    <definedName name="_xlnm.Print_Area" localSheetId="19">'Mali Iđoš'!$A$1:$F$71</definedName>
    <definedName name="_xlnm.Print_Area" localSheetId="20">'Nova Crnja'!$A$1:$F$71</definedName>
    <definedName name="_xlnm.Print_Area" localSheetId="21">'Novi Becej'!$A$1:$F$71</definedName>
    <definedName name="_xlnm.Print_Area" localSheetId="22">'Novi Knezevac'!$A$1:$F$71</definedName>
    <definedName name="_xlnm.Print_Area" localSheetId="44">'Novi Sad'!$A$1:$F$72</definedName>
    <definedName name="_xlnm.Print_Area" localSheetId="24">Odzaci!$A$1:$F$71</definedName>
    <definedName name="_xlnm.Print_Area" localSheetId="23">Opovo!$A$1:$F$71</definedName>
    <definedName name="_xlnm.Print_Area" localSheetId="40">Pancevo!$A$1:$F$71</definedName>
    <definedName name="_xlnm.Print_Area" localSheetId="25">Pecinci!$A$1:$F$71</definedName>
    <definedName name="_xlnm.Print_Area" localSheetId="26">Plandiste!$A$1:$F$71</definedName>
    <definedName name="_xlnm.Print_Area" localSheetId="27">Ruma!$A$1:$F$71</definedName>
    <definedName name="_xlnm.Print_Area" localSheetId="29">Secanj!$A$1:$F$71</definedName>
    <definedName name="_xlnm.Print_Area" localSheetId="28">Senta!$A$1:$F$71</definedName>
    <definedName name="_xlnm.Print_Area" localSheetId="36">Sid!$A$1:$F$71</definedName>
    <definedName name="_xlnm.Print_Area" localSheetId="41">Sombor!$A$1:$F$71</definedName>
    <definedName name="_xlnm.Print_Area" localSheetId="30">Srbobran!$A$1:$F$71</definedName>
    <definedName name="_xlnm.Print_Area" localSheetId="42">'Sremska Mitrovica'!$A$1:$F$71</definedName>
    <definedName name="_xlnm.Print_Area" localSheetId="31">'Sremski Karlovci'!$A$1:$F$71</definedName>
    <definedName name="_xlnm.Print_Area" localSheetId="32">'Stara Pazova'!$A$1:$F$71</definedName>
    <definedName name="_xlnm.Print_Area" localSheetId="43">Subotica!$A$1:$F$71</definedName>
    <definedName name="_xlnm.Print_Area" localSheetId="33">Temerin!$A$1:$F$71</definedName>
    <definedName name="_xlnm.Print_Area" localSheetId="34">Titel!$A$1:$F$71</definedName>
    <definedName name="_xlnm.Print_Area" localSheetId="10">Vrbas!$A$1:$F$71</definedName>
    <definedName name="_xlnm.Print_Area" localSheetId="37">Vrsac!$A$1:$F$71</definedName>
    <definedName name="_xlnm.Print_Area" localSheetId="11">Zabalj!$A$1:$F$71</definedName>
    <definedName name="_xlnm.Print_Area" localSheetId="12">Zitiste!$A$1:$F$71</definedName>
    <definedName name="_xlnm.Print_Area" localSheetId="38">Zrenjanin!$A$1:$F$71</definedName>
    <definedName name="_xlnm.Print_Titles" localSheetId="0">Ada!$2:$3</definedName>
    <definedName name="евро" localSheetId="7">#REF!</definedName>
    <definedName name="евро" localSheetId="6">#REF!</definedName>
    <definedName name="евро" localSheetId="5">#REF!</definedName>
    <definedName name="евро" localSheetId="9">#REF!</definedName>
    <definedName name="евро" localSheetId="8">#REF!</definedName>
    <definedName name="евро" localSheetId="35">#REF!</definedName>
    <definedName name="евро" localSheetId="13">#REF!</definedName>
    <definedName name="евро" localSheetId="14">#REF!</definedName>
    <definedName name="евро" localSheetId="15">#REF!</definedName>
    <definedName name="евро" localSheetId="39">#REF!</definedName>
    <definedName name="евро" localSheetId="16">#REF!</definedName>
    <definedName name="евро" localSheetId="17">#REF!</definedName>
    <definedName name="евро" localSheetId="18">#REF!</definedName>
    <definedName name="евро" localSheetId="19">#REF!</definedName>
    <definedName name="евро" localSheetId="21">#REF!</definedName>
    <definedName name="евро" localSheetId="22">#REF!</definedName>
    <definedName name="евро" localSheetId="44">#REF!</definedName>
    <definedName name="евро" localSheetId="24">#REF!</definedName>
    <definedName name="евро" localSheetId="23">#REF!</definedName>
    <definedName name="евро" localSheetId="40">#REF!</definedName>
    <definedName name="евро" localSheetId="25">#REF!</definedName>
    <definedName name="евро" localSheetId="26">#REF!</definedName>
    <definedName name="евро" localSheetId="27">#REF!</definedName>
    <definedName name="евро" localSheetId="29">#REF!</definedName>
    <definedName name="евро" localSheetId="28">#REF!</definedName>
    <definedName name="евро" localSheetId="36">#REF!</definedName>
    <definedName name="евро" localSheetId="41">#REF!</definedName>
    <definedName name="евро" localSheetId="30">#REF!</definedName>
    <definedName name="евро" localSheetId="42">#REF!</definedName>
    <definedName name="евро" localSheetId="31">#REF!</definedName>
    <definedName name="евро" localSheetId="32">#REF!</definedName>
    <definedName name="евро" localSheetId="43">#REF!</definedName>
    <definedName name="евро" localSheetId="33">#REF!</definedName>
    <definedName name="евро" localSheetId="34">#REF!</definedName>
    <definedName name="евро" localSheetId="10">#REF!</definedName>
    <definedName name="евро" localSheetId="37">#REF!</definedName>
    <definedName name="евро" localSheetId="11">#REF!</definedName>
    <definedName name="евро" localSheetId="12">#REF!</definedName>
    <definedName name="евро" localSheetId="38">#REF!</definedName>
    <definedName name="евро">#REF!</definedName>
  </definedNames>
  <calcPr calcId="145621"/>
</workbook>
</file>

<file path=xl/calcChain.xml><?xml version="1.0" encoding="utf-8"?>
<calcChain xmlns="http://schemas.openxmlformats.org/spreadsheetml/2006/main">
  <c r="D71" i="49" l="1"/>
  <c r="C71" i="49"/>
  <c r="D60" i="49"/>
  <c r="C60" i="49"/>
  <c r="C59" i="49"/>
  <c r="D51" i="49"/>
  <c r="F51" i="49" s="1"/>
  <c r="C51" i="49"/>
  <c r="D32" i="49"/>
  <c r="C32" i="49"/>
  <c r="D4" i="49"/>
  <c r="C4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0" i="49"/>
  <c r="E50" i="49"/>
  <c r="F49" i="49"/>
  <c r="E49" i="49"/>
  <c r="F48" i="49"/>
  <c r="E48" i="49"/>
  <c r="F47" i="49"/>
  <c r="E47" i="49"/>
  <c r="F46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F33" i="49"/>
  <c r="E33" i="49"/>
  <c r="F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F18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71" i="48"/>
  <c r="E71" i="48"/>
  <c r="F70" i="48"/>
  <c r="E70" i="48"/>
  <c r="F69" i="48"/>
  <c r="E69" i="48"/>
  <c r="D68" i="48"/>
  <c r="F68" i="48" s="1"/>
  <c r="C68" i="48"/>
  <c r="F67" i="48"/>
  <c r="E67" i="48"/>
  <c r="F66" i="48"/>
  <c r="E66" i="48"/>
  <c r="F65" i="48"/>
  <c r="E65" i="48"/>
  <c r="F64" i="48"/>
  <c r="E64" i="48"/>
  <c r="F63" i="48"/>
  <c r="E63" i="48"/>
  <c r="F62" i="48"/>
  <c r="E62" i="48"/>
  <c r="D61" i="48"/>
  <c r="F61" i="48" s="1"/>
  <c r="C61" i="48"/>
  <c r="D60" i="48"/>
  <c r="F60" i="48" s="1"/>
  <c r="C60" i="48"/>
  <c r="F58" i="48"/>
  <c r="E58" i="48"/>
  <c r="F57" i="48"/>
  <c r="E57" i="48"/>
  <c r="F56" i="48"/>
  <c r="E56" i="48"/>
  <c r="F55" i="48"/>
  <c r="E55" i="48"/>
  <c r="F54" i="48"/>
  <c r="E54" i="48"/>
  <c r="F53" i="48"/>
  <c r="E53" i="48"/>
  <c r="D52" i="48"/>
  <c r="F52" i="48" s="1"/>
  <c r="C52" i="48"/>
  <c r="D51" i="48"/>
  <c r="F51" i="48" s="1"/>
  <c r="C51" i="48"/>
  <c r="F50" i="48"/>
  <c r="E50" i="48"/>
  <c r="F49" i="48"/>
  <c r="E49" i="48"/>
  <c r="F48" i="48"/>
  <c r="E48" i="48"/>
  <c r="F47" i="48"/>
  <c r="E47" i="48"/>
  <c r="F46" i="48"/>
  <c r="E46" i="48"/>
  <c r="F45" i="48"/>
  <c r="E45" i="48"/>
  <c r="F44" i="48"/>
  <c r="E44" i="48"/>
  <c r="F43" i="48"/>
  <c r="E43" i="48"/>
  <c r="F42" i="48"/>
  <c r="E42" i="48"/>
  <c r="F41" i="48"/>
  <c r="E41" i="48"/>
  <c r="F40" i="48"/>
  <c r="E40" i="48"/>
  <c r="F39" i="48"/>
  <c r="E39" i="48"/>
  <c r="F38" i="48"/>
  <c r="E38" i="48"/>
  <c r="F37" i="48"/>
  <c r="E37" i="48"/>
  <c r="F36" i="48"/>
  <c r="E36" i="48"/>
  <c r="F35" i="48"/>
  <c r="E35" i="48"/>
  <c r="D34" i="48"/>
  <c r="F34" i="48" s="1"/>
  <c r="C34" i="48"/>
  <c r="F33" i="48"/>
  <c r="E33" i="48"/>
  <c r="D32" i="48"/>
  <c r="F32" i="48" s="1"/>
  <c r="C32" i="48"/>
  <c r="F31" i="48"/>
  <c r="E31" i="48"/>
  <c r="F30" i="48"/>
  <c r="E30" i="48"/>
  <c r="F29" i="48"/>
  <c r="E29" i="48"/>
  <c r="F28" i="48"/>
  <c r="E28" i="48"/>
  <c r="F27" i="48"/>
  <c r="E27" i="48"/>
  <c r="F26" i="48"/>
  <c r="E26" i="48"/>
  <c r="F25" i="48"/>
  <c r="E25" i="48"/>
  <c r="F24" i="48"/>
  <c r="E24" i="48"/>
  <c r="F23" i="48"/>
  <c r="E23" i="48"/>
  <c r="F22" i="48"/>
  <c r="E22" i="48"/>
  <c r="F21" i="48"/>
  <c r="E21" i="48"/>
  <c r="F20" i="48"/>
  <c r="E20" i="48"/>
  <c r="F19" i="48"/>
  <c r="E19" i="48"/>
  <c r="F18" i="48"/>
  <c r="E18" i="48"/>
  <c r="F17" i="48"/>
  <c r="E17" i="48"/>
  <c r="F16" i="48"/>
  <c r="E16" i="48"/>
  <c r="F15" i="48"/>
  <c r="E15" i="48"/>
  <c r="F14" i="48"/>
  <c r="E14" i="48"/>
  <c r="F13" i="48"/>
  <c r="E13" i="48"/>
  <c r="F12" i="48"/>
  <c r="E12" i="48"/>
  <c r="F11" i="48"/>
  <c r="E11" i="48"/>
  <c r="F10" i="48"/>
  <c r="E10" i="48"/>
  <c r="F9" i="48"/>
  <c r="E9" i="48"/>
  <c r="F8" i="48"/>
  <c r="E8" i="48"/>
  <c r="F7" i="48"/>
  <c r="E7" i="48"/>
  <c r="F6" i="48"/>
  <c r="E6" i="48"/>
  <c r="F5" i="48"/>
  <c r="E5" i="48"/>
  <c r="D4" i="48"/>
  <c r="D59" i="48" s="1"/>
  <c r="C4" i="48"/>
  <c r="C59" i="48" s="1"/>
  <c r="C72" i="48" s="1"/>
  <c r="F70" i="47"/>
  <c r="E70" i="47"/>
  <c r="F69" i="47"/>
  <c r="E69" i="47"/>
  <c r="F68" i="47"/>
  <c r="E68" i="47"/>
  <c r="D67" i="47"/>
  <c r="F67" i="47" s="1"/>
  <c r="C67" i="47"/>
  <c r="F66" i="47"/>
  <c r="E66" i="47"/>
  <c r="F65" i="47"/>
  <c r="E65" i="47"/>
  <c r="F64" i="47"/>
  <c r="E64" i="47"/>
  <c r="F63" i="47"/>
  <c r="E63" i="47"/>
  <c r="F62" i="47"/>
  <c r="E62" i="47"/>
  <c r="D61" i="47"/>
  <c r="F61" i="47" s="1"/>
  <c r="C61" i="47"/>
  <c r="D60" i="47"/>
  <c r="F60" i="47" s="1"/>
  <c r="C60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D52" i="47"/>
  <c r="F52" i="47" s="1"/>
  <c r="C52" i="47"/>
  <c r="D51" i="47"/>
  <c r="F51" i="47" s="1"/>
  <c r="C51" i="47"/>
  <c r="F50" i="47"/>
  <c r="E50" i="47"/>
  <c r="F49" i="47"/>
  <c r="E49" i="47"/>
  <c r="F48" i="47"/>
  <c r="E48" i="47"/>
  <c r="F47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D34" i="47"/>
  <c r="F34" i="47" s="1"/>
  <c r="C34" i="47"/>
  <c r="F33" i="47"/>
  <c r="E33" i="47"/>
  <c r="D32" i="47"/>
  <c r="F32" i="47" s="1"/>
  <c r="C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F17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D4" i="47"/>
  <c r="D59" i="47" s="1"/>
  <c r="C4" i="47"/>
  <c r="C59" i="47" s="1"/>
  <c r="C71" i="47" s="1"/>
  <c r="F70" i="46"/>
  <c r="E70" i="46"/>
  <c r="F69" i="46"/>
  <c r="E69" i="46"/>
  <c r="F68" i="46"/>
  <c r="E68" i="46"/>
  <c r="D67" i="46"/>
  <c r="F67" i="46" s="1"/>
  <c r="C67" i="46"/>
  <c r="F66" i="46"/>
  <c r="E66" i="46"/>
  <c r="F65" i="46"/>
  <c r="E65" i="46"/>
  <c r="F64" i="46"/>
  <c r="E64" i="46"/>
  <c r="F63" i="46"/>
  <c r="E63" i="46"/>
  <c r="F62" i="46"/>
  <c r="E62" i="46"/>
  <c r="D61" i="46"/>
  <c r="F61" i="46" s="1"/>
  <c r="C61" i="46"/>
  <c r="D60" i="46"/>
  <c r="F60" i="46" s="1"/>
  <c r="C60" i="46"/>
  <c r="F58" i="46"/>
  <c r="E58" i="46"/>
  <c r="F57" i="46"/>
  <c r="E57" i="46"/>
  <c r="F56" i="46"/>
  <c r="E56" i="46"/>
  <c r="F55" i="46"/>
  <c r="E55" i="46"/>
  <c r="F54" i="46"/>
  <c r="E54" i="46"/>
  <c r="F53" i="46"/>
  <c r="E53" i="46"/>
  <c r="D52" i="46"/>
  <c r="F52" i="46" s="1"/>
  <c r="C52" i="46"/>
  <c r="D51" i="46"/>
  <c r="F51" i="46" s="1"/>
  <c r="C51" i="46"/>
  <c r="F50" i="46"/>
  <c r="E50" i="46"/>
  <c r="F49" i="46"/>
  <c r="E49" i="46"/>
  <c r="F48" i="46"/>
  <c r="E48" i="46"/>
  <c r="F47" i="46"/>
  <c r="E47" i="46"/>
  <c r="F46" i="46"/>
  <c r="E46" i="46"/>
  <c r="F45" i="46"/>
  <c r="E45" i="46"/>
  <c r="F44" i="46"/>
  <c r="E44" i="46"/>
  <c r="F43" i="46"/>
  <c r="E43" i="46"/>
  <c r="F42" i="46"/>
  <c r="E42" i="46"/>
  <c r="F41" i="46"/>
  <c r="E41" i="46"/>
  <c r="F40" i="46"/>
  <c r="E40" i="46"/>
  <c r="F39" i="46"/>
  <c r="E39" i="46"/>
  <c r="F38" i="46"/>
  <c r="E38" i="46"/>
  <c r="F37" i="46"/>
  <c r="E37" i="46"/>
  <c r="F36" i="46"/>
  <c r="E36" i="46"/>
  <c r="F35" i="46"/>
  <c r="E35" i="46"/>
  <c r="D34" i="46"/>
  <c r="F34" i="46" s="1"/>
  <c r="C34" i="46"/>
  <c r="F33" i="46"/>
  <c r="E33" i="46"/>
  <c r="D32" i="46"/>
  <c r="F32" i="46" s="1"/>
  <c r="C32" i="46"/>
  <c r="F31" i="46"/>
  <c r="E31" i="46"/>
  <c r="F30" i="46"/>
  <c r="E30" i="46"/>
  <c r="F29" i="46"/>
  <c r="E29" i="46"/>
  <c r="F28" i="46"/>
  <c r="E28" i="46"/>
  <c r="F27" i="46"/>
  <c r="E27" i="46"/>
  <c r="F26" i="46"/>
  <c r="E26" i="46"/>
  <c r="F25" i="46"/>
  <c r="E25" i="46"/>
  <c r="F24" i="46"/>
  <c r="E24" i="46"/>
  <c r="F23" i="46"/>
  <c r="E23" i="46"/>
  <c r="F22" i="46"/>
  <c r="E22" i="46"/>
  <c r="F21" i="46"/>
  <c r="E21" i="46"/>
  <c r="F20" i="46"/>
  <c r="E20" i="46"/>
  <c r="F19" i="46"/>
  <c r="E19" i="46"/>
  <c r="F18" i="46"/>
  <c r="E18" i="46"/>
  <c r="F17" i="46"/>
  <c r="E17" i="46"/>
  <c r="F16" i="46"/>
  <c r="E16" i="46"/>
  <c r="F15" i="46"/>
  <c r="E15" i="46"/>
  <c r="F14" i="46"/>
  <c r="E14" i="46"/>
  <c r="F13" i="46"/>
  <c r="E13" i="46"/>
  <c r="F12" i="46"/>
  <c r="E12" i="46"/>
  <c r="F11" i="46"/>
  <c r="E11" i="46"/>
  <c r="F10" i="46"/>
  <c r="E10" i="46"/>
  <c r="F9" i="46"/>
  <c r="E9" i="46"/>
  <c r="F8" i="46"/>
  <c r="E8" i="46"/>
  <c r="F7" i="46"/>
  <c r="E7" i="46"/>
  <c r="F6" i="46"/>
  <c r="E6" i="46"/>
  <c r="F5" i="46"/>
  <c r="E5" i="46"/>
  <c r="D4" i="46"/>
  <c r="D59" i="46" s="1"/>
  <c r="C4" i="46"/>
  <c r="C59" i="46" s="1"/>
  <c r="C71" i="46" s="1"/>
  <c r="F70" i="45"/>
  <c r="E70" i="45"/>
  <c r="F69" i="45"/>
  <c r="E69" i="45"/>
  <c r="F68" i="45"/>
  <c r="E68" i="45"/>
  <c r="D67" i="45"/>
  <c r="F67" i="45" s="1"/>
  <c r="C67" i="45"/>
  <c r="F66" i="45"/>
  <c r="E66" i="45"/>
  <c r="F65" i="45"/>
  <c r="E65" i="45"/>
  <c r="F64" i="45"/>
  <c r="E64" i="45"/>
  <c r="F63" i="45"/>
  <c r="E63" i="45"/>
  <c r="F62" i="45"/>
  <c r="E62" i="45"/>
  <c r="D61" i="45"/>
  <c r="F61" i="45" s="1"/>
  <c r="C61" i="45"/>
  <c r="D60" i="45"/>
  <c r="F60" i="45" s="1"/>
  <c r="C60" i="45"/>
  <c r="F58" i="45"/>
  <c r="E58" i="45"/>
  <c r="F57" i="45"/>
  <c r="E57" i="45"/>
  <c r="F56" i="45"/>
  <c r="E56" i="45"/>
  <c r="F55" i="45"/>
  <c r="E55" i="45"/>
  <c r="F54" i="45"/>
  <c r="E54" i="45"/>
  <c r="F53" i="45"/>
  <c r="E53" i="45"/>
  <c r="D52" i="45"/>
  <c r="F52" i="45" s="1"/>
  <c r="C52" i="45"/>
  <c r="D51" i="45"/>
  <c r="F51" i="45" s="1"/>
  <c r="C51" i="45"/>
  <c r="F50" i="45"/>
  <c r="E50" i="45"/>
  <c r="F49" i="45"/>
  <c r="E49" i="45"/>
  <c r="F48" i="45"/>
  <c r="E48" i="45"/>
  <c r="F47" i="45"/>
  <c r="E47" i="45"/>
  <c r="F46" i="45"/>
  <c r="E46" i="45"/>
  <c r="F45" i="45"/>
  <c r="E45" i="45"/>
  <c r="F44" i="45"/>
  <c r="E44" i="45"/>
  <c r="F43" i="45"/>
  <c r="E43" i="45"/>
  <c r="F42" i="45"/>
  <c r="E42" i="45"/>
  <c r="F41" i="45"/>
  <c r="E41" i="45"/>
  <c r="F40" i="45"/>
  <c r="E40" i="45"/>
  <c r="F39" i="45"/>
  <c r="E39" i="45"/>
  <c r="F38" i="45"/>
  <c r="E38" i="45"/>
  <c r="F37" i="45"/>
  <c r="E37" i="45"/>
  <c r="F36" i="45"/>
  <c r="E36" i="45"/>
  <c r="F35" i="45"/>
  <c r="E35" i="45"/>
  <c r="D34" i="45"/>
  <c r="F34" i="45" s="1"/>
  <c r="C34" i="45"/>
  <c r="F33" i="45"/>
  <c r="E33" i="45"/>
  <c r="D32" i="45"/>
  <c r="F32" i="45" s="1"/>
  <c r="C32" i="45"/>
  <c r="F31" i="45"/>
  <c r="E31" i="45"/>
  <c r="F30" i="45"/>
  <c r="E30" i="45"/>
  <c r="F29" i="45"/>
  <c r="E29" i="45"/>
  <c r="F28" i="45"/>
  <c r="E28" i="45"/>
  <c r="F27" i="45"/>
  <c r="E27" i="45"/>
  <c r="F26" i="45"/>
  <c r="E26" i="45"/>
  <c r="F25" i="45"/>
  <c r="E25" i="45"/>
  <c r="F24" i="45"/>
  <c r="E24" i="45"/>
  <c r="F23" i="45"/>
  <c r="E23" i="45"/>
  <c r="F22" i="45"/>
  <c r="E22" i="45"/>
  <c r="F21" i="45"/>
  <c r="E21" i="45"/>
  <c r="F20" i="45"/>
  <c r="E20" i="45"/>
  <c r="F19" i="45"/>
  <c r="E19" i="45"/>
  <c r="F18" i="45"/>
  <c r="E18" i="45"/>
  <c r="F17" i="45"/>
  <c r="E17" i="45"/>
  <c r="F16" i="45"/>
  <c r="E16" i="45"/>
  <c r="F15" i="45"/>
  <c r="E15" i="45"/>
  <c r="F14" i="45"/>
  <c r="E14" i="45"/>
  <c r="F13" i="45"/>
  <c r="E13" i="45"/>
  <c r="F12" i="45"/>
  <c r="E12" i="45"/>
  <c r="F11" i="45"/>
  <c r="E11" i="45"/>
  <c r="F10" i="45"/>
  <c r="E10" i="45"/>
  <c r="F9" i="45"/>
  <c r="E9" i="45"/>
  <c r="F8" i="45"/>
  <c r="E8" i="45"/>
  <c r="F7" i="45"/>
  <c r="E7" i="45"/>
  <c r="F6" i="45"/>
  <c r="E6" i="45"/>
  <c r="F5" i="45"/>
  <c r="E5" i="45"/>
  <c r="D4" i="45"/>
  <c r="D59" i="45" s="1"/>
  <c r="C4" i="45"/>
  <c r="C59" i="45" s="1"/>
  <c r="C71" i="45" s="1"/>
  <c r="F70" i="44"/>
  <c r="E70" i="44"/>
  <c r="F69" i="44"/>
  <c r="E69" i="44"/>
  <c r="F68" i="44"/>
  <c r="E68" i="44"/>
  <c r="D67" i="44"/>
  <c r="F67" i="44" s="1"/>
  <c r="C67" i="44"/>
  <c r="F66" i="44"/>
  <c r="E66" i="44"/>
  <c r="F65" i="44"/>
  <c r="E65" i="44"/>
  <c r="F64" i="44"/>
  <c r="E64" i="44"/>
  <c r="F63" i="44"/>
  <c r="E63" i="44"/>
  <c r="F62" i="44"/>
  <c r="E62" i="44"/>
  <c r="D61" i="44"/>
  <c r="F61" i="44" s="1"/>
  <c r="C61" i="44"/>
  <c r="D60" i="44"/>
  <c r="F60" i="44" s="1"/>
  <c r="C60" i="44"/>
  <c r="F58" i="44"/>
  <c r="E58" i="44"/>
  <c r="F57" i="44"/>
  <c r="E57" i="44"/>
  <c r="F56" i="44"/>
  <c r="E56" i="44"/>
  <c r="F55" i="44"/>
  <c r="E55" i="44"/>
  <c r="F54" i="44"/>
  <c r="E54" i="44"/>
  <c r="F53" i="44"/>
  <c r="E53" i="44"/>
  <c r="D52" i="44"/>
  <c r="F52" i="44" s="1"/>
  <c r="C52" i="44"/>
  <c r="D51" i="44"/>
  <c r="F51" i="44" s="1"/>
  <c r="C51" i="44"/>
  <c r="F50" i="44"/>
  <c r="E50" i="44"/>
  <c r="F49" i="44"/>
  <c r="E49" i="44"/>
  <c r="F48" i="44"/>
  <c r="E48" i="44"/>
  <c r="F47" i="44"/>
  <c r="E47" i="44"/>
  <c r="F46" i="44"/>
  <c r="E46" i="44"/>
  <c r="F45" i="44"/>
  <c r="E45" i="44"/>
  <c r="F44" i="44"/>
  <c r="E44" i="44"/>
  <c r="F43" i="44"/>
  <c r="E43" i="44"/>
  <c r="F42" i="44"/>
  <c r="E42" i="44"/>
  <c r="F41" i="44"/>
  <c r="E41" i="44"/>
  <c r="F40" i="44"/>
  <c r="E40" i="44"/>
  <c r="F39" i="44"/>
  <c r="E39" i="44"/>
  <c r="F38" i="44"/>
  <c r="E38" i="44"/>
  <c r="F37" i="44"/>
  <c r="E37" i="44"/>
  <c r="F36" i="44"/>
  <c r="E36" i="44"/>
  <c r="F35" i="44"/>
  <c r="E35" i="44"/>
  <c r="D34" i="44"/>
  <c r="F34" i="44" s="1"/>
  <c r="C34" i="44"/>
  <c r="F33" i="44"/>
  <c r="E33" i="44"/>
  <c r="D32" i="44"/>
  <c r="F32" i="44" s="1"/>
  <c r="C32" i="44"/>
  <c r="F31" i="44"/>
  <c r="E31" i="44"/>
  <c r="F30" i="44"/>
  <c r="E30" i="44"/>
  <c r="F29" i="44"/>
  <c r="E29" i="44"/>
  <c r="F28" i="44"/>
  <c r="E28" i="44"/>
  <c r="F27" i="44"/>
  <c r="E27" i="44"/>
  <c r="F26" i="44"/>
  <c r="E26" i="44"/>
  <c r="F25" i="44"/>
  <c r="E25" i="44"/>
  <c r="F24" i="44"/>
  <c r="E24" i="44"/>
  <c r="F23" i="44"/>
  <c r="E23" i="44"/>
  <c r="F22" i="44"/>
  <c r="E22" i="44"/>
  <c r="F21" i="44"/>
  <c r="E21" i="44"/>
  <c r="F20" i="44"/>
  <c r="E20" i="44"/>
  <c r="F19" i="44"/>
  <c r="E19" i="44"/>
  <c r="F18" i="44"/>
  <c r="E18" i="44"/>
  <c r="F17" i="44"/>
  <c r="E17" i="44"/>
  <c r="F16" i="44"/>
  <c r="E16" i="44"/>
  <c r="F15" i="44"/>
  <c r="E15" i="44"/>
  <c r="F14" i="44"/>
  <c r="E14" i="44"/>
  <c r="F13" i="44"/>
  <c r="E13" i="44"/>
  <c r="F12" i="44"/>
  <c r="E12" i="44"/>
  <c r="F11" i="44"/>
  <c r="E11" i="44"/>
  <c r="F10" i="44"/>
  <c r="E10" i="44"/>
  <c r="F9" i="44"/>
  <c r="E9" i="44"/>
  <c r="F8" i="44"/>
  <c r="E8" i="44"/>
  <c r="F7" i="44"/>
  <c r="E7" i="44"/>
  <c r="F6" i="44"/>
  <c r="E6" i="44"/>
  <c r="F5" i="44"/>
  <c r="E5" i="44"/>
  <c r="D4" i="44"/>
  <c r="D59" i="44" s="1"/>
  <c r="C4" i="44"/>
  <c r="C59" i="44" s="1"/>
  <c r="C71" i="44" s="1"/>
  <c r="F70" i="43"/>
  <c r="E70" i="43"/>
  <c r="F69" i="43"/>
  <c r="E69" i="43"/>
  <c r="F68" i="43"/>
  <c r="E68" i="43"/>
  <c r="D67" i="43"/>
  <c r="F67" i="43" s="1"/>
  <c r="C67" i="43"/>
  <c r="F66" i="43"/>
  <c r="E66" i="43"/>
  <c r="F65" i="43"/>
  <c r="E65" i="43"/>
  <c r="F64" i="43"/>
  <c r="E64" i="43"/>
  <c r="F63" i="43"/>
  <c r="E63" i="43"/>
  <c r="F62" i="43"/>
  <c r="E62" i="43"/>
  <c r="D61" i="43"/>
  <c r="F61" i="43" s="1"/>
  <c r="C61" i="43"/>
  <c r="D60" i="43"/>
  <c r="F60" i="43" s="1"/>
  <c r="C60" i="43"/>
  <c r="F58" i="43"/>
  <c r="E58" i="43"/>
  <c r="F57" i="43"/>
  <c r="E57" i="43"/>
  <c r="F56" i="43"/>
  <c r="E56" i="43"/>
  <c r="F55" i="43"/>
  <c r="E55" i="43"/>
  <c r="F54" i="43"/>
  <c r="E54" i="43"/>
  <c r="F53" i="43"/>
  <c r="E53" i="43"/>
  <c r="D52" i="43"/>
  <c r="F52" i="43" s="1"/>
  <c r="C52" i="43"/>
  <c r="D51" i="43"/>
  <c r="F51" i="43" s="1"/>
  <c r="C51" i="43"/>
  <c r="F50" i="43"/>
  <c r="E50" i="43"/>
  <c r="F49" i="43"/>
  <c r="E49" i="43"/>
  <c r="F48" i="43"/>
  <c r="E48" i="43"/>
  <c r="F47" i="43"/>
  <c r="E47" i="43"/>
  <c r="F46" i="43"/>
  <c r="E46" i="43"/>
  <c r="F45" i="43"/>
  <c r="E45" i="43"/>
  <c r="F44" i="43"/>
  <c r="E44" i="43"/>
  <c r="F43" i="43"/>
  <c r="E43" i="43"/>
  <c r="F42" i="43"/>
  <c r="E42" i="43"/>
  <c r="F41" i="43"/>
  <c r="E41" i="43"/>
  <c r="F40" i="43"/>
  <c r="E40" i="43"/>
  <c r="F39" i="43"/>
  <c r="E39" i="43"/>
  <c r="F38" i="43"/>
  <c r="E38" i="43"/>
  <c r="F37" i="43"/>
  <c r="E37" i="43"/>
  <c r="F36" i="43"/>
  <c r="E36" i="43"/>
  <c r="F35" i="43"/>
  <c r="E35" i="43"/>
  <c r="D34" i="43"/>
  <c r="F34" i="43" s="1"/>
  <c r="C34" i="43"/>
  <c r="F33" i="43"/>
  <c r="E33" i="43"/>
  <c r="D32" i="43"/>
  <c r="F32" i="43" s="1"/>
  <c r="C32" i="43"/>
  <c r="F31" i="43"/>
  <c r="E31" i="43"/>
  <c r="F30" i="43"/>
  <c r="E30" i="43"/>
  <c r="F29" i="43"/>
  <c r="E29" i="43"/>
  <c r="F28" i="43"/>
  <c r="E28" i="43"/>
  <c r="F27" i="43"/>
  <c r="E27" i="43"/>
  <c r="F26" i="43"/>
  <c r="E26" i="43"/>
  <c r="F25" i="43"/>
  <c r="E25" i="43"/>
  <c r="F24" i="43"/>
  <c r="E24" i="43"/>
  <c r="F23" i="43"/>
  <c r="E23" i="43"/>
  <c r="F22" i="43"/>
  <c r="E22" i="43"/>
  <c r="F21" i="43"/>
  <c r="E21" i="43"/>
  <c r="F20" i="43"/>
  <c r="E20" i="43"/>
  <c r="F19" i="43"/>
  <c r="E19" i="43"/>
  <c r="F18" i="43"/>
  <c r="E18" i="43"/>
  <c r="F17" i="43"/>
  <c r="E17" i="43"/>
  <c r="F16" i="43"/>
  <c r="E16" i="43"/>
  <c r="F15" i="43"/>
  <c r="E15" i="43"/>
  <c r="F14" i="43"/>
  <c r="E14" i="43"/>
  <c r="F13" i="43"/>
  <c r="E13" i="43"/>
  <c r="F12" i="43"/>
  <c r="E12" i="43"/>
  <c r="F11" i="43"/>
  <c r="E11" i="43"/>
  <c r="F10" i="43"/>
  <c r="E10" i="43"/>
  <c r="F9" i="43"/>
  <c r="E9" i="43"/>
  <c r="F8" i="43"/>
  <c r="E8" i="43"/>
  <c r="F7" i="43"/>
  <c r="E7" i="43"/>
  <c r="F6" i="43"/>
  <c r="E6" i="43"/>
  <c r="F5" i="43"/>
  <c r="E5" i="43"/>
  <c r="D4" i="43"/>
  <c r="D59" i="43" s="1"/>
  <c r="C4" i="43"/>
  <c r="C59" i="43" s="1"/>
  <c r="C71" i="43" s="1"/>
  <c r="F70" i="42"/>
  <c r="E70" i="42"/>
  <c r="F69" i="42"/>
  <c r="E69" i="42"/>
  <c r="F68" i="42"/>
  <c r="E68" i="42"/>
  <c r="D67" i="42"/>
  <c r="F67" i="42" s="1"/>
  <c r="C67" i="42"/>
  <c r="F66" i="42"/>
  <c r="E66" i="42"/>
  <c r="F65" i="42"/>
  <c r="E65" i="42"/>
  <c r="F64" i="42"/>
  <c r="E64" i="42"/>
  <c r="F63" i="42"/>
  <c r="E63" i="42"/>
  <c r="F62" i="42"/>
  <c r="E62" i="42"/>
  <c r="D61" i="42"/>
  <c r="F61" i="42" s="1"/>
  <c r="C61" i="42"/>
  <c r="D60" i="42"/>
  <c r="F60" i="42" s="1"/>
  <c r="C60" i="42"/>
  <c r="F58" i="42"/>
  <c r="E58" i="42"/>
  <c r="F57" i="42"/>
  <c r="E57" i="42"/>
  <c r="F56" i="42"/>
  <c r="E56" i="42"/>
  <c r="F55" i="42"/>
  <c r="E55" i="42"/>
  <c r="F54" i="42"/>
  <c r="E54" i="42"/>
  <c r="F53" i="42"/>
  <c r="E53" i="42"/>
  <c r="D52" i="42"/>
  <c r="F52" i="42" s="1"/>
  <c r="C52" i="42"/>
  <c r="D51" i="42"/>
  <c r="F51" i="42" s="1"/>
  <c r="C51" i="42"/>
  <c r="F50" i="42"/>
  <c r="E50" i="42"/>
  <c r="F49" i="42"/>
  <c r="E49" i="42"/>
  <c r="F48" i="42"/>
  <c r="E48" i="42"/>
  <c r="F47" i="42"/>
  <c r="E47" i="42"/>
  <c r="F46" i="42"/>
  <c r="E46" i="42"/>
  <c r="F45" i="42"/>
  <c r="E45" i="42"/>
  <c r="F44" i="42"/>
  <c r="E44" i="42"/>
  <c r="F43" i="42"/>
  <c r="E43" i="42"/>
  <c r="F42" i="42"/>
  <c r="E42" i="42"/>
  <c r="F41" i="42"/>
  <c r="E41" i="42"/>
  <c r="F40" i="42"/>
  <c r="E40" i="42"/>
  <c r="F39" i="42"/>
  <c r="E39" i="42"/>
  <c r="F38" i="42"/>
  <c r="E38" i="42"/>
  <c r="F37" i="42"/>
  <c r="E37" i="42"/>
  <c r="F36" i="42"/>
  <c r="E36" i="42"/>
  <c r="F35" i="42"/>
  <c r="E35" i="42"/>
  <c r="F34" i="42"/>
  <c r="D34" i="42"/>
  <c r="E34" i="42" s="1"/>
  <c r="C34" i="42"/>
  <c r="F33" i="42"/>
  <c r="E33" i="42"/>
  <c r="D32" i="42"/>
  <c r="E32" i="42" s="1"/>
  <c r="C32" i="42"/>
  <c r="F31" i="42"/>
  <c r="E31" i="42"/>
  <c r="F30" i="42"/>
  <c r="E30" i="42"/>
  <c r="F29" i="42"/>
  <c r="E29" i="42"/>
  <c r="F28" i="42"/>
  <c r="E28" i="42"/>
  <c r="F27" i="42"/>
  <c r="E27" i="42"/>
  <c r="F26" i="42"/>
  <c r="E26" i="42"/>
  <c r="F25" i="42"/>
  <c r="E25" i="42"/>
  <c r="F24" i="42"/>
  <c r="E24" i="42"/>
  <c r="F23" i="42"/>
  <c r="E23" i="42"/>
  <c r="F22" i="42"/>
  <c r="E22" i="42"/>
  <c r="F21" i="42"/>
  <c r="E21" i="42"/>
  <c r="F20" i="42"/>
  <c r="E20" i="42"/>
  <c r="F19" i="42"/>
  <c r="E19" i="42"/>
  <c r="F18" i="42"/>
  <c r="E18" i="42"/>
  <c r="F17" i="42"/>
  <c r="E17" i="42"/>
  <c r="F16" i="42"/>
  <c r="E16" i="42"/>
  <c r="F15" i="42"/>
  <c r="E15" i="42"/>
  <c r="F14" i="42"/>
  <c r="E14" i="42"/>
  <c r="F13" i="42"/>
  <c r="E13" i="42"/>
  <c r="F12" i="42"/>
  <c r="E12" i="42"/>
  <c r="F11" i="42"/>
  <c r="E11" i="42"/>
  <c r="F10" i="42"/>
  <c r="E10" i="42"/>
  <c r="F9" i="42"/>
  <c r="E9" i="42"/>
  <c r="F8" i="42"/>
  <c r="E8" i="42"/>
  <c r="F7" i="42"/>
  <c r="E7" i="42"/>
  <c r="F6" i="42"/>
  <c r="E6" i="42"/>
  <c r="F5" i="42"/>
  <c r="E5" i="42"/>
  <c r="F4" i="42"/>
  <c r="D4" i="42"/>
  <c r="C4" i="42"/>
  <c r="C59" i="42" s="1"/>
  <c r="C71" i="42" s="1"/>
  <c r="F70" i="41"/>
  <c r="E70" i="41"/>
  <c r="F69" i="41"/>
  <c r="E69" i="41"/>
  <c r="F68" i="41"/>
  <c r="E68" i="41"/>
  <c r="D67" i="41"/>
  <c r="F67" i="41" s="1"/>
  <c r="C67" i="41"/>
  <c r="F66" i="41"/>
  <c r="E66" i="41"/>
  <c r="F65" i="41"/>
  <c r="E65" i="41"/>
  <c r="F64" i="41"/>
  <c r="E64" i="41"/>
  <c r="F63" i="41"/>
  <c r="E63" i="41"/>
  <c r="F62" i="41"/>
  <c r="E62" i="41"/>
  <c r="D61" i="41"/>
  <c r="F61" i="41" s="1"/>
  <c r="C61" i="41"/>
  <c r="D60" i="41"/>
  <c r="F60" i="41" s="1"/>
  <c r="C60" i="41"/>
  <c r="F58" i="41"/>
  <c r="E58" i="41"/>
  <c r="F57" i="41"/>
  <c r="E57" i="41"/>
  <c r="F56" i="41"/>
  <c r="E56" i="41"/>
  <c r="F55" i="41"/>
  <c r="E55" i="41"/>
  <c r="F54" i="41"/>
  <c r="E54" i="41"/>
  <c r="F53" i="41"/>
  <c r="E53" i="41"/>
  <c r="D52" i="41"/>
  <c r="F52" i="41" s="1"/>
  <c r="C52" i="41"/>
  <c r="D51" i="41"/>
  <c r="F51" i="41" s="1"/>
  <c r="C51" i="41"/>
  <c r="F50" i="41"/>
  <c r="E50" i="41"/>
  <c r="F49" i="41"/>
  <c r="E49" i="41"/>
  <c r="F48" i="41"/>
  <c r="E48" i="41"/>
  <c r="F47" i="41"/>
  <c r="E47" i="41"/>
  <c r="F46" i="41"/>
  <c r="E46" i="41"/>
  <c r="F45" i="41"/>
  <c r="E45" i="41"/>
  <c r="F44" i="41"/>
  <c r="E44" i="41"/>
  <c r="F43" i="41"/>
  <c r="E43" i="41"/>
  <c r="F42" i="41"/>
  <c r="E42" i="41"/>
  <c r="F41" i="41"/>
  <c r="E41" i="41"/>
  <c r="F40" i="41"/>
  <c r="E40" i="41"/>
  <c r="F39" i="41"/>
  <c r="E39" i="41"/>
  <c r="F38" i="41"/>
  <c r="E38" i="41"/>
  <c r="F37" i="41"/>
  <c r="E37" i="41"/>
  <c r="F36" i="41"/>
  <c r="E36" i="41"/>
  <c r="F35" i="41"/>
  <c r="E35" i="41"/>
  <c r="D34" i="41"/>
  <c r="F34" i="41" s="1"/>
  <c r="C34" i="41"/>
  <c r="F33" i="41"/>
  <c r="E33" i="41"/>
  <c r="D32" i="41"/>
  <c r="F32" i="41" s="1"/>
  <c r="C32" i="41"/>
  <c r="F31" i="41"/>
  <c r="E31" i="41"/>
  <c r="F30" i="41"/>
  <c r="E30" i="41"/>
  <c r="F29" i="41"/>
  <c r="E29" i="41"/>
  <c r="F28" i="41"/>
  <c r="E28" i="41"/>
  <c r="F27" i="41"/>
  <c r="E27" i="41"/>
  <c r="F26" i="41"/>
  <c r="E26" i="41"/>
  <c r="F25" i="41"/>
  <c r="E25" i="41"/>
  <c r="F24" i="41"/>
  <c r="E24" i="41"/>
  <c r="F23" i="41"/>
  <c r="E23" i="41"/>
  <c r="F22" i="41"/>
  <c r="E22" i="41"/>
  <c r="F21" i="41"/>
  <c r="E21" i="41"/>
  <c r="F20" i="41"/>
  <c r="E20" i="41"/>
  <c r="F19" i="41"/>
  <c r="E19" i="41"/>
  <c r="F18" i="41"/>
  <c r="E18" i="41"/>
  <c r="F17" i="41"/>
  <c r="E17" i="41"/>
  <c r="F16" i="41"/>
  <c r="E16" i="41"/>
  <c r="F15" i="41"/>
  <c r="E15" i="41"/>
  <c r="F14" i="41"/>
  <c r="E14" i="41"/>
  <c r="F13" i="41"/>
  <c r="E13" i="41"/>
  <c r="F12" i="41"/>
  <c r="E12" i="41"/>
  <c r="F11" i="41"/>
  <c r="E11" i="41"/>
  <c r="F10" i="41"/>
  <c r="E10" i="41"/>
  <c r="F9" i="41"/>
  <c r="E9" i="41"/>
  <c r="F8" i="41"/>
  <c r="E8" i="41"/>
  <c r="F7" i="41"/>
  <c r="E7" i="41"/>
  <c r="F6" i="41"/>
  <c r="E6" i="41"/>
  <c r="F5" i="41"/>
  <c r="E5" i="41"/>
  <c r="D4" i="41"/>
  <c r="D59" i="41" s="1"/>
  <c r="C4" i="41"/>
  <c r="C59" i="41" s="1"/>
  <c r="C71" i="41" s="1"/>
  <c r="F70" i="40"/>
  <c r="E70" i="40"/>
  <c r="F69" i="40"/>
  <c r="E69" i="40"/>
  <c r="F68" i="40"/>
  <c r="E68" i="40"/>
  <c r="D67" i="40"/>
  <c r="F67" i="40" s="1"/>
  <c r="C67" i="40"/>
  <c r="F66" i="40"/>
  <c r="E66" i="40"/>
  <c r="F65" i="40"/>
  <c r="E65" i="40"/>
  <c r="F64" i="40"/>
  <c r="E64" i="40"/>
  <c r="F63" i="40"/>
  <c r="E63" i="40"/>
  <c r="F62" i="40"/>
  <c r="E62" i="40"/>
  <c r="D61" i="40"/>
  <c r="F61" i="40" s="1"/>
  <c r="C61" i="40"/>
  <c r="D60" i="40"/>
  <c r="F60" i="40" s="1"/>
  <c r="C60" i="40"/>
  <c r="F58" i="40"/>
  <c r="E58" i="40"/>
  <c r="F57" i="40"/>
  <c r="E57" i="40"/>
  <c r="F56" i="40"/>
  <c r="E56" i="40"/>
  <c r="F55" i="40"/>
  <c r="E55" i="40"/>
  <c r="F54" i="40"/>
  <c r="E54" i="40"/>
  <c r="F53" i="40"/>
  <c r="E53" i="40"/>
  <c r="D52" i="40"/>
  <c r="F52" i="40" s="1"/>
  <c r="C52" i="40"/>
  <c r="D51" i="40"/>
  <c r="F51" i="40" s="1"/>
  <c r="C51" i="40"/>
  <c r="F50" i="40"/>
  <c r="E50" i="40"/>
  <c r="F49" i="40"/>
  <c r="E49" i="40"/>
  <c r="F48" i="40"/>
  <c r="E48" i="40"/>
  <c r="F47" i="40"/>
  <c r="E47" i="40"/>
  <c r="F46" i="40"/>
  <c r="E46" i="40"/>
  <c r="F45" i="40"/>
  <c r="E45" i="40"/>
  <c r="F44" i="40"/>
  <c r="E44" i="40"/>
  <c r="F43" i="40"/>
  <c r="E43" i="40"/>
  <c r="F42" i="40"/>
  <c r="E42" i="40"/>
  <c r="F41" i="40"/>
  <c r="E41" i="40"/>
  <c r="F40" i="40"/>
  <c r="E40" i="40"/>
  <c r="F39" i="40"/>
  <c r="E39" i="40"/>
  <c r="F38" i="40"/>
  <c r="E38" i="40"/>
  <c r="F37" i="40"/>
  <c r="E37" i="40"/>
  <c r="F36" i="40"/>
  <c r="E36" i="40"/>
  <c r="F35" i="40"/>
  <c r="E35" i="40"/>
  <c r="D34" i="40"/>
  <c r="F34" i="40" s="1"/>
  <c r="C34" i="40"/>
  <c r="F33" i="40"/>
  <c r="E33" i="40"/>
  <c r="D32" i="40"/>
  <c r="F32" i="40" s="1"/>
  <c r="C32" i="40"/>
  <c r="F31" i="40"/>
  <c r="E31" i="40"/>
  <c r="F30" i="40"/>
  <c r="E30" i="40"/>
  <c r="F29" i="40"/>
  <c r="E29" i="40"/>
  <c r="F28" i="40"/>
  <c r="E28" i="40"/>
  <c r="F27" i="40"/>
  <c r="E27" i="40"/>
  <c r="F26" i="40"/>
  <c r="E26" i="40"/>
  <c r="F25" i="40"/>
  <c r="E25" i="40"/>
  <c r="F24" i="40"/>
  <c r="E24" i="40"/>
  <c r="F23" i="40"/>
  <c r="E23" i="40"/>
  <c r="F22" i="40"/>
  <c r="E22" i="40"/>
  <c r="F21" i="40"/>
  <c r="E21" i="40"/>
  <c r="F20" i="40"/>
  <c r="E20" i="40"/>
  <c r="F19" i="40"/>
  <c r="E19" i="40"/>
  <c r="F18" i="40"/>
  <c r="E18" i="40"/>
  <c r="F17" i="40"/>
  <c r="E17" i="40"/>
  <c r="F16" i="40"/>
  <c r="E16" i="40"/>
  <c r="F15" i="40"/>
  <c r="E15" i="40"/>
  <c r="F14" i="40"/>
  <c r="E14" i="40"/>
  <c r="F13" i="40"/>
  <c r="E13" i="40"/>
  <c r="F12" i="40"/>
  <c r="E12" i="40"/>
  <c r="F11" i="40"/>
  <c r="E11" i="40"/>
  <c r="F10" i="40"/>
  <c r="E10" i="40"/>
  <c r="F9" i="40"/>
  <c r="E9" i="40"/>
  <c r="F8" i="40"/>
  <c r="E8" i="40"/>
  <c r="F7" i="40"/>
  <c r="E7" i="40"/>
  <c r="F6" i="40"/>
  <c r="E6" i="40"/>
  <c r="F5" i="40"/>
  <c r="E5" i="40"/>
  <c r="D4" i="40"/>
  <c r="D59" i="40" s="1"/>
  <c r="C4" i="40"/>
  <c r="C59" i="40" s="1"/>
  <c r="C71" i="40" s="1"/>
  <c r="F70" i="39"/>
  <c r="E70" i="39"/>
  <c r="F69" i="39"/>
  <c r="E69" i="39"/>
  <c r="F68" i="39"/>
  <c r="E68" i="39"/>
  <c r="D67" i="39"/>
  <c r="F67" i="39" s="1"/>
  <c r="C67" i="39"/>
  <c r="F66" i="39"/>
  <c r="E66" i="39"/>
  <c r="F65" i="39"/>
  <c r="E65" i="39"/>
  <c r="F64" i="39"/>
  <c r="E64" i="39"/>
  <c r="F63" i="39"/>
  <c r="E63" i="39"/>
  <c r="F62" i="39"/>
  <c r="E62" i="39"/>
  <c r="D61" i="39"/>
  <c r="F61" i="39" s="1"/>
  <c r="C61" i="39"/>
  <c r="D60" i="39"/>
  <c r="F60" i="39" s="1"/>
  <c r="C60" i="39"/>
  <c r="F58" i="39"/>
  <c r="E58" i="39"/>
  <c r="F57" i="39"/>
  <c r="E57" i="39"/>
  <c r="F56" i="39"/>
  <c r="E56" i="39"/>
  <c r="F55" i="39"/>
  <c r="E55" i="39"/>
  <c r="F54" i="39"/>
  <c r="E54" i="39"/>
  <c r="F53" i="39"/>
  <c r="E53" i="39"/>
  <c r="D52" i="39"/>
  <c r="F52" i="39" s="1"/>
  <c r="C52" i="39"/>
  <c r="D51" i="39"/>
  <c r="F51" i="39" s="1"/>
  <c r="C51" i="39"/>
  <c r="F50" i="39"/>
  <c r="E50" i="39"/>
  <c r="F49" i="39"/>
  <c r="E49" i="39"/>
  <c r="F48" i="39"/>
  <c r="E48" i="39"/>
  <c r="F47" i="39"/>
  <c r="E47" i="39"/>
  <c r="F46" i="39"/>
  <c r="E46" i="39"/>
  <c r="F45" i="39"/>
  <c r="E45" i="39"/>
  <c r="F44" i="39"/>
  <c r="E44" i="39"/>
  <c r="F43" i="39"/>
  <c r="E43" i="39"/>
  <c r="F42" i="39"/>
  <c r="E42" i="39"/>
  <c r="F41" i="39"/>
  <c r="E41" i="39"/>
  <c r="F40" i="39"/>
  <c r="E40" i="39"/>
  <c r="F39" i="39"/>
  <c r="E39" i="39"/>
  <c r="F38" i="39"/>
  <c r="E38" i="39"/>
  <c r="F37" i="39"/>
  <c r="E37" i="39"/>
  <c r="F36" i="39"/>
  <c r="E36" i="39"/>
  <c r="F35" i="39"/>
  <c r="E35" i="39"/>
  <c r="D34" i="39"/>
  <c r="F34" i="39" s="1"/>
  <c r="C34" i="39"/>
  <c r="F33" i="39"/>
  <c r="E33" i="39"/>
  <c r="D32" i="39"/>
  <c r="F32" i="39" s="1"/>
  <c r="C32" i="39"/>
  <c r="F31" i="39"/>
  <c r="E31" i="39"/>
  <c r="F30" i="39"/>
  <c r="E30" i="39"/>
  <c r="F29" i="39"/>
  <c r="E29" i="39"/>
  <c r="F28" i="39"/>
  <c r="E28" i="39"/>
  <c r="F27" i="39"/>
  <c r="E27" i="39"/>
  <c r="F26" i="39"/>
  <c r="E26" i="39"/>
  <c r="F25" i="39"/>
  <c r="E25" i="39"/>
  <c r="F24" i="39"/>
  <c r="E24" i="39"/>
  <c r="F23" i="39"/>
  <c r="E23" i="39"/>
  <c r="F22" i="39"/>
  <c r="E22" i="39"/>
  <c r="F21" i="39"/>
  <c r="E21" i="39"/>
  <c r="F20" i="39"/>
  <c r="E20" i="39"/>
  <c r="F19" i="39"/>
  <c r="E19" i="39"/>
  <c r="F18" i="39"/>
  <c r="E18" i="39"/>
  <c r="F17" i="39"/>
  <c r="E17" i="39"/>
  <c r="F16" i="39"/>
  <c r="E16" i="39"/>
  <c r="F15" i="39"/>
  <c r="E15" i="39"/>
  <c r="F14" i="39"/>
  <c r="E14" i="39"/>
  <c r="F13" i="39"/>
  <c r="E13" i="39"/>
  <c r="F12" i="39"/>
  <c r="E12" i="39"/>
  <c r="F11" i="39"/>
  <c r="E11" i="39"/>
  <c r="F10" i="39"/>
  <c r="E10" i="39"/>
  <c r="F9" i="39"/>
  <c r="E9" i="39"/>
  <c r="F8" i="39"/>
  <c r="E8" i="39"/>
  <c r="F7" i="39"/>
  <c r="E7" i="39"/>
  <c r="F6" i="39"/>
  <c r="E6" i="39"/>
  <c r="F5" i="39"/>
  <c r="E5" i="39"/>
  <c r="D4" i="39"/>
  <c r="D59" i="39" s="1"/>
  <c r="C4" i="39"/>
  <c r="C59" i="39" s="1"/>
  <c r="C71" i="39" s="1"/>
  <c r="F70" i="38"/>
  <c r="E70" i="38"/>
  <c r="F69" i="38"/>
  <c r="E69" i="38"/>
  <c r="F68" i="38"/>
  <c r="E68" i="38"/>
  <c r="D67" i="38"/>
  <c r="F67" i="38" s="1"/>
  <c r="C67" i="38"/>
  <c r="F66" i="38"/>
  <c r="E66" i="38"/>
  <c r="F65" i="38"/>
  <c r="E65" i="38"/>
  <c r="F64" i="38"/>
  <c r="E64" i="38"/>
  <c r="F63" i="38"/>
  <c r="E63" i="38"/>
  <c r="F62" i="38"/>
  <c r="E62" i="38"/>
  <c r="D61" i="38"/>
  <c r="F61" i="38" s="1"/>
  <c r="C61" i="38"/>
  <c r="D60" i="38"/>
  <c r="F60" i="38" s="1"/>
  <c r="C60" i="38"/>
  <c r="F58" i="38"/>
  <c r="E58" i="38"/>
  <c r="F57" i="38"/>
  <c r="E57" i="38"/>
  <c r="F56" i="38"/>
  <c r="E56" i="38"/>
  <c r="F55" i="38"/>
  <c r="E55" i="38"/>
  <c r="F54" i="38"/>
  <c r="E54" i="38"/>
  <c r="F53" i="38"/>
  <c r="E53" i="38"/>
  <c r="D52" i="38"/>
  <c r="F52" i="38" s="1"/>
  <c r="C52" i="38"/>
  <c r="D51" i="38"/>
  <c r="F51" i="38" s="1"/>
  <c r="C51" i="38"/>
  <c r="F50" i="38"/>
  <c r="E50" i="38"/>
  <c r="F49" i="38"/>
  <c r="E49" i="38"/>
  <c r="F48" i="38"/>
  <c r="E48" i="38"/>
  <c r="F47" i="38"/>
  <c r="E47" i="38"/>
  <c r="F46" i="38"/>
  <c r="E46" i="38"/>
  <c r="F45" i="38"/>
  <c r="E45" i="38"/>
  <c r="F44" i="38"/>
  <c r="E44" i="38"/>
  <c r="F43" i="38"/>
  <c r="E43" i="38"/>
  <c r="F42" i="38"/>
  <c r="E42" i="38"/>
  <c r="F41" i="38"/>
  <c r="E41" i="38"/>
  <c r="F40" i="38"/>
  <c r="E40" i="38"/>
  <c r="F39" i="38"/>
  <c r="E39" i="38"/>
  <c r="F38" i="38"/>
  <c r="E38" i="38"/>
  <c r="F37" i="38"/>
  <c r="E37" i="38"/>
  <c r="F36" i="38"/>
  <c r="E36" i="38"/>
  <c r="F35" i="38"/>
  <c r="E35" i="38"/>
  <c r="D34" i="38"/>
  <c r="F34" i="38" s="1"/>
  <c r="C34" i="38"/>
  <c r="F33" i="38"/>
  <c r="E33" i="38"/>
  <c r="D32" i="38"/>
  <c r="F32" i="38" s="1"/>
  <c r="C32" i="38"/>
  <c r="F31" i="38"/>
  <c r="E31" i="38"/>
  <c r="F30" i="38"/>
  <c r="E30" i="38"/>
  <c r="F29" i="38"/>
  <c r="E29" i="38"/>
  <c r="F28" i="38"/>
  <c r="E28" i="38"/>
  <c r="F27" i="38"/>
  <c r="E27" i="38"/>
  <c r="F26" i="38"/>
  <c r="E26" i="38"/>
  <c r="F25" i="38"/>
  <c r="E25" i="38"/>
  <c r="F24" i="38"/>
  <c r="E24" i="38"/>
  <c r="F23" i="38"/>
  <c r="E23" i="38"/>
  <c r="F22" i="38"/>
  <c r="E22" i="38"/>
  <c r="F21" i="38"/>
  <c r="E21" i="38"/>
  <c r="F20" i="38"/>
  <c r="E20" i="38"/>
  <c r="F19" i="38"/>
  <c r="E19" i="38"/>
  <c r="F18" i="38"/>
  <c r="E18" i="38"/>
  <c r="F17" i="38"/>
  <c r="E17" i="38"/>
  <c r="F16" i="38"/>
  <c r="E16" i="38"/>
  <c r="F15" i="38"/>
  <c r="E15" i="38"/>
  <c r="F14" i="38"/>
  <c r="E14" i="38"/>
  <c r="F13" i="38"/>
  <c r="E13" i="38"/>
  <c r="F12" i="38"/>
  <c r="E12" i="38"/>
  <c r="F11" i="38"/>
  <c r="E11" i="38"/>
  <c r="F10" i="38"/>
  <c r="E10" i="38"/>
  <c r="F9" i="38"/>
  <c r="E9" i="38"/>
  <c r="F8" i="38"/>
  <c r="E8" i="38"/>
  <c r="F7" i="38"/>
  <c r="E7" i="38"/>
  <c r="F6" i="38"/>
  <c r="E6" i="38"/>
  <c r="F5" i="38"/>
  <c r="E5" i="38"/>
  <c r="D4" i="38"/>
  <c r="D59" i="38" s="1"/>
  <c r="C4" i="38"/>
  <c r="C59" i="38" s="1"/>
  <c r="C71" i="38" s="1"/>
  <c r="F70" i="37"/>
  <c r="E70" i="37"/>
  <c r="F69" i="37"/>
  <c r="E69" i="37"/>
  <c r="F68" i="37"/>
  <c r="E68" i="37"/>
  <c r="D67" i="37"/>
  <c r="F67" i="37" s="1"/>
  <c r="C67" i="37"/>
  <c r="F66" i="37"/>
  <c r="E66" i="37"/>
  <c r="F65" i="37"/>
  <c r="E65" i="37"/>
  <c r="F64" i="37"/>
  <c r="E64" i="37"/>
  <c r="F63" i="37"/>
  <c r="E63" i="37"/>
  <c r="F62" i="37"/>
  <c r="E62" i="37"/>
  <c r="D61" i="37"/>
  <c r="F61" i="37" s="1"/>
  <c r="C61" i="37"/>
  <c r="D60" i="37"/>
  <c r="F60" i="37" s="1"/>
  <c r="C60" i="37"/>
  <c r="F58" i="37"/>
  <c r="E58" i="37"/>
  <c r="F57" i="37"/>
  <c r="E57" i="37"/>
  <c r="F56" i="37"/>
  <c r="E56" i="37"/>
  <c r="F55" i="37"/>
  <c r="E55" i="37"/>
  <c r="F54" i="37"/>
  <c r="E54" i="37"/>
  <c r="F53" i="37"/>
  <c r="E53" i="37"/>
  <c r="D52" i="37"/>
  <c r="F52" i="37" s="1"/>
  <c r="C52" i="37"/>
  <c r="D51" i="37"/>
  <c r="F51" i="37" s="1"/>
  <c r="C51" i="37"/>
  <c r="F50" i="37"/>
  <c r="E50" i="37"/>
  <c r="F49" i="37"/>
  <c r="E49" i="37"/>
  <c r="F48" i="37"/>
  <c r="E48" i="37"/>
  <c r="F47" i="37"/>
  <c r="E47" i="37"/>
  <c r="F46" i="37"/>
  <c r="E46" i="37"/>
  <c r="F45" i="37"/>
  <c r="E45" i="37"/>
  <c r="F44" i="37"/>
  <c r="E44" i="37"/>
  <c r="F43" i="37"/>
  <c r="E43" i="37"/>
  <c r="F42" i="37"/>
  <c r="E42" i="37"/>
  <c r="F41" i="37"/>
  <c r="E41" i="37"/>
  <c r="F40" i="37"/>
  <c r="E40" i="37"/>
  <c r="F39" i="37"/>
  <c r="E39" i="37"/>
  <c r="F38" i="37"/>
  <c r="E38" i="37"/>
  <c r="F37" i="37"/>
  <c r="E37" i="37"/>
  <c r="F36" i="37"/>
  <c r="E36" i="37"/>
  <c r="F35" i="37"/>
  <c r="E35" i="37"/>
  <c r="D34" i="37"/>
  <c r="F34" i="37" s="1"/>
  <c r="C34" i="37"/>
  <c r="F33" i="37"/>
  <c r="E33" i="37"/>
  <c r="D32" i="37"/>
  <c r="F32" i="37" s="1"/>
  <c r="C32" i="37"/>
  <c r="F31" i="37"/>
  <c r="E31" i="37"/>
  <c r="F30" i="37"/>
  <c r="E30" i="37"/>
  <c r="F29" i="37"/>
  <c r="E29" i="37"/>
  <c r="F28" i="37"/>
  <c r="E28" i="37"/>
  <c r="F27" i="37"/>
  <c r="E27" i="37"/>
  <c r="F26" i="37"/>
  <c r="E26" i="37"/>
  <c r="F25" i="37"/>
  <c r="E25" i="37"/>
  <c r="F24" i="37"/>
  <c r="E24" i="37"/>
  <c r="F23" i="37"/>
  <c r="E23" i="37"/>
  <c r="F22" i="37"/>
  <c r="E22" i="37"/>
  <c r="F21" i="37"/>
  <c r="E21" i="37"/>
  <c r="F20" i="37"/>
  <c r="E20" i="37"/>
  <c r="F19" i="37"/>
  <c r="E19" i="37"/>
  <c r="F18" i="37"/>
  <c r="E18" i="37"/>
  <c r="F17" i="37"/>
  <c r="E17" i="37"/>
  <c r="F16" i="37"/>
  <c r="E16" i="37"/>
  <c r="F15" i="37"/>
  <c r="E15" i="37"/>
  <c r="F14" i="37"/>
  <c r="E14" i="37"/>
  <c r="F13" i="37"/>
  <c r="E13" i="37"/>
  <c r="F12" i="37"/>
  <c r="E12" i="37"/>
  <c r="F11" i="37"/>
  <c r="E11" i="37"/>
  <c r="F10" i="37"/>
  <c r="E10" i="37"/>
  <c r="F9" i="37"/>
  <c r="E9" i="37"/>
  <c r="F8" i="37"/>
  <c r="E8" i="37"/>
  <c r="F7" i="37"/>
  <c r="E7" i="37"/>
  <c r="F6" i="37"/>
  <c r="E6" i="37"/>
  <c r="F5" i="37"/>
  <c r="E5" i="37"/>
  <c r="D4" i="37"/>
  <c r="D59" i="37" s="1"/>
  <c r="C4" i="37"/>
  <c r="C59" i="37" s="1"/>
  <c r="C71" i="37" s="1"/>
  <c r="F70" i="36"/>
  <c r="E70" i="36"/>
  <c r="F69" i="36"/>
  <c r="E69" i="36"/>
  <c r="F68" i="36"/>
  <c r="E68" i="36"/>
  <c r="D67" i="36"/>
  <c r="F67" i="36" s="1"/>
  <c r="C67" i="36"/>
  <c r="F66" i="36"/>
  <c r="E66" i="36"/>
  <c r="F65" i="36"/>
  <c r="E65" i="36"/>
  <c r="F64" i="36"/>
  <c r="E64" i="36"/>
  <c r="F63" i="36"/>
  <c r="E63" i="36"/>
  <c r="F62" i="36"/>
  <c r="E62" i="36"/>
  <c r="D61" i="36"/>
  <c r="F61" i="36" s="1"/>
  <c r="C61" i="36"/>
  <c r="D60" i="36"/>
  <c r="F60" i="36" s="1"/>
  <c r="C60" i="36"/>
  <c r="F58" i="36"/>
  <c r="E58" i="36"/>
  <c r="F57" i="36"/>
  <c r="E57" i="36"/>
  <c r="F56" i="36"/>
  <c r="E56" i="36"/>
  <c r="F55" i="36"/>
  <c r="E55" i="36"/>
  <c r="F54" i="36"/>
  <c r="E54" i="36"/>
  <c r="F53" i="36"/>
  <c r="E53" i="36"/>
  <c r="D52" i="36"/>
  <c r="F52" i="36" s="1"/>
  <c r="C52" i="36"/>
  <c r="D51" i="36"/>
  <c r="F51" i="36" s="1"/>
  <c r="C51" i="36"/>
  <c r="F50" i="36"/>
  <c r="E50" i="36"/>
  <c r="F49" i="36"/>
  <c r="E49" i="36"/>
  <c r="F48" i="36"/>
  <c r="E48" i="36"/>
  <c r="F47" i="36"/>
  <c r="E47" i="36"/>
  <c r="F46" i="36"/>
  <c r="E46" i="36"/>
  <c r="F45" i="36"/>
  <c r="E45" i="36"/>
  <c r="F44" i="36"/>
  <c r="E44" i="36"/>
  <c r="F43" i="36"/>
  <c r="E43" i="36"/>
  <c r="F42" i="36"/>
  <c r="E42" i="36"/>
  <c r="F41" i="36"/>
  <c r="E41" i="36"/>
  <c r="F40" i="36"/>
  <c r="E40" i="36"/>
  <c r="F39" i="36"/>
  <c r="E39" i="36"/>
  <c r="F38" i="36"/>
  <c r="E38" i="36"/>
  <c r="F37" i="36"/>
  <c r="E37" i="36"/>
  <c r="F36" i="36"/>
  <c r="E36" i="36"/>
  <c r="F35" i="36"/>
  <c r="E35" i="36"/>
  <c r="D34" i="36"/>
  <c r="F34" i="36" s="1"/>
  <c r="C34" i="36"/>
  <c r="F33" i="36"/>
  <c r="E33" i="36"/>
  <c r="D32" i="36"/>
  <c r="F32" i="36" s="1"/>
  <c r="C32" i="36"/>
  <c r="F31" i="36"/>
  <c r="E31" i="36"/>
  <c r="F30" i="36"/>
  <c r="E30" i="36"/>
  <c r="F29" i="36"/>
  <c r="E29" i="36"/>
  <c r="F28" i="36"/>
  <c r="E28" i="36"/>
  <c r="F27" i="36"/>
  <c r="E27" i="36"/>
  <c r="F26" i="36"/>
  <c r="E26" i="36"/>
  <c r="F25" i="36"/>
  <c r="E25" i="36"/>
  <c r="F24" i="36"/>
  <c r="E24" i="36"/>
  <c r="F23" i="36"/>
  <c r="E23" i="36"/>
  <c r="F22" i="36"/>
  <c r="E22" i="36"/>
  <c r="F21" i="36"/>
  <c r="E21" i="36"/>
  <c r="F20" i="36"/>
  <c r="E20" i="36"/>
  <c r="F19" i="36"/>
  <c r="E19" i="36"/>
  <c r="F18" i="36"/>
  <c r="E18" i="36"/>
  <c r="F17" i="36"/>
  <c r="E17" i="36"/>
  <c r="F16" i="36"/>
  <c r="E16" i="36"/>
  <c r="F15" i="36"/>
  <c r="E15" i="36"/>
  <c r="F14" i="36"/>
  <c r="E14" i="36"/>
  <c r="F13" i="36"/>
  <c r="E13" i="36"/>
  <c r="F12" i="36"/>
  <c r="E12" i="36"/>
  <c r="F11" i="36"/>
  <c r="E11" i="36"/>
  <c r="F10" i="36"/>
  <c r="E10" i="36"/>
  <c r="F9" i="36"/>
  <c r="E9" i="36"/>
  <c r="F8" i="36"/>
  <c r="E8" i="36"/>
  <c r="F7" i="36"/>
  <c r="E7" i="36"/>
  <c r="F6" i="36"/>
  <c r="E6" i="36"/>
  <c r="F5" i="36"/>
  <c r="E5" i="36"/>
  <c r="D4" i="36"/>
  <c r="D59" i="36" s="1"/>
  <c r="C4" i="36"/>
  <c r="C59" i="36" s="1"/>
  <c r="C71" i="36" s="1"/>
  <c r="F70" i="35"/>
  <c r="E70" i="35"/>
  <c r="F69" i="35"/>
  <c r="E69" i="35"/>
  <c r="F68" i="35"/>
  <c r="E68" i="35"/>
  <c r="D67" i="35"/>
  <c r="F67" i="35" s="1"/>
  <c r="C67" i="35"/>
  <c r="F66" i="35"/>
  <c r="E66" i="35"/>
  <c r="F65" i="35"/>
  <c r="E65" i="35"/>
  <c r="F64" i="35"/>
  <c r="E64" i="35"/>
  <c r="F63" i="35"/>
  <c r="E63" i="35"/>
  <c r="F62" i="35"/>
  <c r="E62" i="35"/>
  <c r="D61" i="35"/>
  <c r="F61" i="35" s="1"/>
  <c r="C61" i="35"/>
  <c r="D60" i="35"/>
  <c r="F60" i="35" s="1"/>
  <c r="C60" i="35"/>
  <c r="F58" i="35"/>
  <c r="E58" i="35"/>
  <c r="F57" i="35"/>
  <c r="E57" i="35"/>
  <c r="F56" i="35"/>
  <c r="E56" i="35"/>
  <c r="F55" i="35"/>
  <c r="E55" i="35"/>
  <c r="F54" i="35"/>
  <c r="E54" i="35"/>
  <c r="F53" i="35"/>
  <c r="E53" i="35"/>
  <c r="D52" i="35"/>
  <c r="F52" i="35" s="1"/>
  <c r="C52" i="35"/>
  <c r="D51" i="35"/>
  <c r="F51" i="35" s="1"/>
  <c r="C51" i="35"/>
  <c r="F50" i="35"/>
  <c r="E50" i="35"/>
  <c r="F49" i="35"/>
  <c r="E49" i="35"/>
  <c r="F48" i="35"/>
  <c r="E48" i="35"/>
  <c r="F47" i="35"/>
  <c r="E47" i="35"/>
  <c r="F46" i="35"/>
  <c r="E46" i="35"/>
  <c r="F45" i="35"/>
  <c r="E45" i="35"/>
  <c r="F44" i="35"/>
  <c r="E44" i="35"/>
  <c r="F43" i="35"/>
  <c r="E43" i="35"/>
  <c r="F42" i="35"/>
  <c r="E42" i="35"/>
  <c r="F41" i="35"/>
  <c r="E41" i="35"/>
  <c r="F40" i="35"/>
  <c r="E40" i="35"/>
  <c r="F39" i="35"/>
  <c r="E39" i="35"/>
  <c r="F38" i="35"/>
  <c r="E38" i="35"/>
  <c r="F37" i="35"/>
  <c r="E37" i="35"/>
  <c r="F36" i="35"/>
  <c r="E36" i="35"/>
  <c r="F35" i="35"/>
  <c r="E35" i="35"/>
  <c r="D34" i="35"/>
  <c r="F34" i="35" s="1"/>
  <c r="C34" i="35"/>
  <c r="F33" i="35"/>
  <c r="E33" i="35"/>
  <c r="D32" i="35"/>
  <c r="F32" i="35" s="1"/>
  <c r="C32" i="35"/>
  <c r="F31" i="35"/>
  <c r="E31" i="35"/>
  <c r="F30" i="35"/>
  <c r="E30" i="35"/>
  <c r="F29" i="35"/>
  <c r="E29" i="35"/>
  <c r="F28" i="35"/>
  <c r="E28" i="35"/>
  <c r="F27" i="35"/>
  <c r="E27" i="35"/>
  <c r="F26" i="35"/>
  <c r="E26" i="35"/>
  <c r="F25" i="35"/>
  <c r="E25" i="35"/>
  <c r="F24" i="35"/>
  <c r="E24" i="35"/>
  <c r="F23" i="35"/>
  <c r="E23" i="35"/>
  <c r="F22" i="35"/>
  <c r="E22" i="35"/>
  <c r="F21" i="35"/>
  <c r="E21" i="35"/>
  <c r="F20" i="35"/>
  <c r="E20" i="35"/>
  <c r="F19" i="35"/>
  <c r="E19" i="35"/>
  <c r="F18" i="35"/>
  <c r="E18" i="35"/>
  <c r="F17" i="35"/>
  <c r="E17" i="35"/>
  <c r="F16" i="35"/>
  <c r="E16" i="35"/>
  <c r="F15" i="35"/>
  <c r="E15" i="35"/>
  <c r="F14" i="35"/>
  <c r="E14" i="35"/>
  <c r="F13" i="35"/>
  <c r="E13" i="35"/>
  <c r="F12" i="35"/>
  <c r="E12" i="35"/>
  <c r="F11" i="35"/>
  <c r="E11" i="35"/>
  <c r="F10" i="35"/>
  <c r="E10" i="35"/>
  <c r="F9" i="35"/>
  <c r="E9" i="35"/>
  <c r="F8" i="35"/>
  <c r="E8" i="35"/>
  <c r="F7" i="35"/>
  <c r="E7" i="35"/>
  <c r="F6" i="35"/>
  <c r="E6" i="35"/>
  <c r="F5" i="35"/>
  <c r="E5" i="35"/>
  <c r="D4" i="35"/>
  <c r="C4" i="35"/>
  <c r="C59" i="35" s="1"/>
  <c r="C71" i="35" s="1"/>
  <c r="F70" i="34"/>
  <c r="E70" i="34"/>
  <c r="F69" i="34"/>
  <c r="E69" i="34"/>
  <c r="F68" i="34"/>
  <c r="E68" i="34"/>
  <c r="F67" i="34"/>
  <c r="D67" i="34"/>
  <c r="E67" i="34" s="1"/>
  <c r="C67" i="34"/>
  <c r="F66" i="34"/>
  <c r="E66" i="34"/>
  <c r="F65" i="34"/>
  <c r="E65" i="34"/>
  <c r="F64" i="34"/>
  <c r="E64" i="34"/>
  <c r="F63" i="34"/>
  <c r="E63" i="34"/>
  <c r="F62" i="34"/>
  <c r="E62" i="34"/>
  <c r="D61" i="34"/>
  <c r="E61" i="34" s="1"/>
  <c r="C61" i="34"/>
  <c r="C60" i="34"/>
  <c r="F58" i="34"/>
  <c r="E58" i="34"/>
  <c r="F57" i="34"/>
  <c r="E57" i="34"/>
  <c r="F56" i="34"/>
  <c r="E56" i="34"/>
  <c r="F55" i="34"/>
  <c r="E55" i="34"/>
  <c r="F54" i="34"/>
  <c r="E54" i="34"/>
  <c r="F53" i="34"/>
  <c r="E53" i="34"/>
  <c r="D52" i="34"/>
  <c r="E52" i="34" s="1"/>
  <c r="C52" i="34"/>
  <c r="C51" i="34"/>
  <c r="F50" i="34"/>
  <c r="E50" i="34"/>
  <c r="F49" i="34"/>
  <c r="E49" i="34"/>
  <c r="F48" i="34"/>
  <c r="E48" i="34"/>
  <c r="F47" i="34"/>
  <c r="E47" i="34"/>
  <c r="F46" i="34"/>
  <c r="E46" i="34"/>
  <c r="F45" i="34"/>
  <c r="E45" i="34"/>
  <c r="F44" i="34"/>
  <c r="E44" i="34"/>
  <c r="F43" i="34"/>
  <c r="E43" i="34"/>
  <c r="F42" i="34"/>
  <c r="E42" i="34"/>
  <c r="F41" i="34"/>
  <c r="E41" i="34"/>
  <c r="F40" i="34"/>
  <c r="E40" i="34"/>
  <c r="F39" i="34"/>
  <c r="E39" i="34"/>
  <c r="F38" i="34"/>
  <c r="E38" i="34"/>
  <c r="F37" i="34"/>
  <c r="E37" i="34"/>
  <c r="F36" i="34"/>
  <c r="E36" i="34"/>
  <c r="F35" i="34"/>
  <c r="E35" i="34"/>
  <c r="D34" i="34"/>
  <c r="E34" i="34" s="1"/>
  <c r="C34" i="34"/>
  <c r="F33" i="34"/>
  <c r="E33" i="34"/>
  <c r="C32" i="34"/>
  <c r="F31" i="34"/>
  <c r="E31" i="34"/>
  <c r="F30" i="34"/>
  <c r="E30" i="34"/>
  <c r="F29" i="34"/>
  <c r="E29" i="34"/>
  <c r="F28" i="34"/>
  <c r="E28" i="34"/>
  <c r="F27" i="34"/>
  <c r="E27" i="34"/>
  <c r="F26" i="34"/>
  <c r="E26" i="34"/>
  <c r="F25" i="34"/>
  <c r="E25" i="34"/>
  <c r="F24" i="34"/>
  <c r="E24" i="34"/>
  <c r="F23" i="34"/>
  <c r="E23" i="34"/>
  <c r="F22" i="34"/>
  <c r="E22" i="34"/>
  <c r="F21" i="34"/>
  <c r="E21" i="34"/>
  <c r="F20" i="34"/>
  <c r="E20" i="34"/>
  <c r="F19" i="34"/>
  <c r="E19" i="34"/>
  <c r="F18" i="34"/>
  <c r="E18" i="34"/>
  <c r="F17" i="34"/>
  <c r="E17" i="34"/>
  <c r="F16" i="34"/>
  <c r="E16" i="34"/>
  <c r="F15" i="34"/>
  <c r="E15" i="34"/>
  <c r="F14" i="34"/>
  <c r="E14" i="34"/>
  <c r="F13" i="34"/>
  <c r="E13" i="34"/>
  <c r="F12" i="34"/>
  <c r="E12" i="34"/>
  <c r="F11" i="34"/>
  <c r="E11" i="34"/>
  <c r="F10" i="34"/>
  <c r="E10" i="34"/>
  <c r="F9" i="34"/>
  <c r="E9" i="34"/>
  <c r="F8" i="34"/>
  <c r="E8" i="34"/>
  <c r="F7" i="34"/>
  <c r="E7" i="34"/>
  <c r="F6" i="34"/>
  <c r="E6" i="34"/>
  <c r="F5" i="34"/>
  <c r="E5" i="34"/>
  <c r="F4" i="34"/>
  <c r="D4" i="34"/>
  <c r="E4" i="34" s="1"/>
  <c r="C4" i="34"/>
  <c r="C59" i="34" s="1"/>
  <c r="C71" i="34" s="1"/>
  <c r="F70" i="33"/>
  <c r="E70" i="33"/>
  <c r="F69" i="33"/>
  <c r="E69" i="33"/>
  <c r="F68" i="33"/>
  <c r="E68" i="33"/>
  <c r="D67" i="33"/>
  <c r="E67" i="33" s="1"/>
  <c r="C67" i="33"/>
  <c r="F66" i="33"/>
  <c r="E66" i="33"/>
  <c r="F65" i="33"/>
  <c r="E65" i="33"/>
  <c r="F64" i="33"/>
  <c r="E64" i="33"/>
  <c r="F63" i="33"/>
  <c r="E63" i="33"/>
  <c r="F62" i="33"/>
  <c r="E62" i="33"/>
  <c r="F61" i="33"/>
  <c r="D61" i="33"/>
  <c r="E61" i="33" s="1"/>
  <c r="C61" i="33"/>
  <c r="D60" i="33"/>
  <c r="E60" i="33" s="1"/>
  <c r="C60" i="33"/>
  <c r="F58" i="33"/>
  <c r="E58" i="33"/>
  <c r="F57" i="33"/>
  <c r="E57" i="33"/>
  <c r="F56" i="33"/>
  <c r="E56" i="33"/>
  <c r="F55" i="33"/>
  <c r="E55" i="33"/>
  <c r="F54" i="33"/>
  <c r="E54" i="33"/>
  <c r="F53" i="33"/>
  <c r="E53" i="33"/>
  <c r="D52" i="33"/>
  <c r="E52" i="33" s="1"/>
  <c r="C52" i="33"/>
  <c r="D51" i="33"/>
  <c r="E51" i="33" s="1"/>
  <c r="C51" i="33"/>
  <c r="F50" i="33"/>
  <c r="E50" i="33"/>
  <c r="F49" i="33"/>
  <c r="E49" i="33"/>
  <c r="F48" i="33"/>
  <c r="E48" i="33"/>
  <c r="F47" i="33"/>
  <c r="E47" i="33"/>
  <c r="F46" i="33"/>
  <c r="E46" i="33"/>
  <c r="F45" i="33"/>
  <c r="E45" i="33"/>
  <c r="F44" i="33"/>
  <c r="E44" i="33"/>
  <c r="F43" i="33"/>
  <c r="E43" i="33"/>
  <c r="F42" i="33"/>
  <c r="E42" i="33"/>
  <c r="F41" i="33"/>
  <c r="E41" i="33"/>
  <c r="F40" i="33"/>
  <c r="E40" i="33"/>
  <c r="F39" i="33"/>
  <c r="E39" i="33"/>
  <c r="F38" i="33"/>
  <c r="E38" i="33"/>
  <c r="F37" i="33"/>
  <c r="E37" i="33"/>
  <c r="F36" i="33"/>
  <c r="E36" i="33"/>
  <c r="F35" i="33"/>
  <c r="E35" i="33"/>
  <c r="D34" i="33"/>
  <c r="E34" i="33" s="1"/>
  <c r="C34" i="33"/>
  <c r="F33" i="33"/>
  <c r="E33" i="33"/>
  <c r="D32" i="33"/>
  <c r="E32" i="33" s="1"/>
  <c r="C32" i="33"/>
  <c r="F31" i="33"/>
  <c r="E31" i="33"/>
  <c r="F30" i="33"/>
  <c r="E30" i="33"/>
  <c r="F29" i="33"/>
  <c r="E29" i="33"/>
  <c r="F28" i="33"/>
  <c r="E28" i="33"/>
  <c r="F27" i="33"/>
  <c r="E27" i="33"/>
  <c r="F26" i="33"/>
  <c r="E26" i="33"/>
  <c r="F25" i="33"/>
  <c r="E25" i="33"/>
  <c r="F24" i="33"/>
  <c r="E24" i="33"/>
  <c r="F23" i="33"/>
  <c r="E23" i="33"/>
  <c r="F22" i="33"/>
  <c r="E22" i="33"/>
  <c r="F21" i="33"/>
  <c r="E21" i="33"/>
  <c r="F20" i="33"/>
  <c r="E20" i="33"/>
  <c r="F19" i="33"/>
  <c r="E19" i="33"/>
  <c r="F18" i="33"/>
  <c r="E18" i="33"/>
  <c r="F17" i="33"/>
  <c r="E17" i="33"/>
  <c r="F16" i="33"/>
  <c r="E16" i="33"/>
  <c r="F15" i="33"/>
  <c r="E15" i="33"/>
  <c r="F14" i="33"/>
  <c r="E14" i="33"/>
  <c r="F13" i="33"/>
  <c r="E13" i="33"/>
  <c r="F12" i="33"/>
  <c r="E12" i="33"/>
  <c r="F11" i="33"/>
  <c r="E11" i="33"/>
  <c r="F10" i="33"/>
  <c r="E10" i="33"/>
  <c r="F9" i="33"/>
  <c r="E9" i="33"/>
  <c r="F8" i="33"/>
  <c r="E8" i="33"/>
  <c r="F7" i="33"/>
  <c r="E7" i="33"/>
  <c r="F6" i="33"/>
  <c r="E6" i="33"/>
  <c r="F5" i="33"/>
  <c r="E5" i="33"/>
  <c r="D4" i="33"/>
  <c r="E4" i="33" s="1"/>
  <c r="C4" i="33"/>
  <c r="C59" i="33" s="1"/>
  <c r="C71" i="33" s="1"/>
  <c r="F70" i="32"/>
  <c r="E70" i="32"/>
  <c r="F69" i="32"/>
  <c r="E69" i="32"/>
  <c r="F68" i="32"/>
  <c r="E68" i="32"/>
  <c r="D67" i="32"/>
  <c r="E67" i="32" s="1"/>
  <c r="C67" i="32"/>
  <c r="F66" i="32"/>
  <c r="E66" i="32"/>
  <c r="F65" i="32"/>
  <c r="E65" i="32"/>
  <c r="F64" i="32"/>
  <c r="E64" i="32"/>
  <c r="F63" i="32"/>
  <c r="E63" i="32"/>
  <c r="F62" i="32"/>
  <c r="E62" i="32"/>
  <c r="D61" i="32"/>
  <c r="E61" i="32" s="1"/>
  <c r="C61" i="32"/>
  <c r="D60" i="32"/>
  <c r="E60" i="32" s="1"/>
  <c r="C60" i="32"/>
  <c r="F58" i="32"/>
  <c r="E58" i="32"/>
  <c r="F57" i="32"/>
  <c r="E57" i="32"/>
  <c r="F56" i="32"/>
  <c r="E56" i="32"/>
  <c r="F55" i="32"/>
  <c r="E55" i="32"/>
  <c r="F54" i="32"/>
  <c r="E54" i="32"/>
  <c r="F53" i="32"/>
  <c r="E53" i="32"/>
  <c r="D52" i="32"/>
  <c r="E52" i="32" s="1"/>
  <c r="C52" i="32"/>
  <c r="D51" i="32"/>
  <c r="E51" i="32" s="1"/>
  <c r="C51" i="32"/>
  <c r="F50" i="32"/>
  <c r="E50" i="32"/>
  <c r="F49" i="32"/>
  <c r="E49" i="32"/>
  <c r="F48" i="32"/>
  <c r="E48" i="32"/>
  <c r="F47" i="32"/>
  <c r="E47" i="32"/>
  <c r="F46" i="32"/>
  <c r="E46" i="32"/>
  <c r="F45" i="32"/>
  <c r="E45" i="32"/>
  <c r="F44" i="32"/>
  <c r="E44" i="32"/>
  <c r="F43" i="32"/>
  <c r="E43" i="32"/>
  <c r="F42" i="32"/>
  <c r="E42" i="32"/>
  <c r="F41" i="32"/>
  <c r="E41" i="32"/>
  <c r="F40" i="32"/>
  <c r="E40" i="32"/>
  <c r="F39" i="32"/>
  <c r="E39" i="32"/>
  <c r="F38" i="32"/>
  <c r="E38" i="32"/>
  <c r="F37" i="32"/>
  <c r="E37" i="32"/>
  <c r="F36" i="32"/>
  <c r="E36" i="32"/>
  <c r="F35" i="32"/>
  <c r="E35" i="32"/>
  <c r="D34" i="32"/>
  <c r="E34" i="32" s="1"/>
  <c r="C34" i="32"/>
  <c r="F33" i="32"/>
  <c r="E33" i="32"/>
  <c r="D32" i="32"/>
  <c r="E32" i="32" s="1"/>
  <c r="C32" i="32"/>
  <c r="F31" i="32"/>
  <c r="E31" i="32"/>
  <c r="F30" i="32"/>
  <c r="E30" i="32"/>
  <c r="F29" i="32"/>
  <c r="E29" i="32"/>
  <c r="F28" i="32"/>
  <c r="E28" i="32"/>
  <c r="F27" i="32"/>
  <c r="E27" i="32"/>
  <c r="F26" i="32"/>
  <c r="E26" i="32"/>
  <c r="F25" i="32"/>
  <c r="E25" i="32"/>
  <c r="F24" i="32"/>
  <c r="E24" i="32"/>
  <c r="F23" i="32"/>
  <c r="E23" i="32"/>
  <c r="F22" i="32"/>
  <c r="E22" i="32"/>
  <c r="F21" i="32"/>
  <c r="E21" i="32"/>
  <c r="F20" i="32"/>
  <c r="E20" i="32"/>
  <c r="F19" i="32"/>
  <c r="E19" i="32"/>
  <c r="F18" i="32"/>
  <c r="E18" i="32"/>
  <c r="F17" i="32"/>
  <c r="E17" i="32"/>
  <c r="F16" i="32"/>
  <c r="E16" i="32"/>
  <c r="F15" i="32"/>
  <c r="E15" i="32"/>
  <c r="F14" i="32"/>
  <c r="E14" i="32"/>
  <c r="F13" i="32"/>
  <c r="E13" i="32"/>
  <c r="F12" i="32"/>
  <c r="E12" i="32"/>
  <c r="F11" i="32"/>
  <c r="E11" i="32"/>
  <c r="F10" i="32"/>
  <c r="E10" i="32"/>
  <c r="F9" i="32"/>
  <c r="E9" i="32"/>
  <c r="F8" i="32"/>
  <c r="E8" i="32"/>
  <c r="F7" i="32"/>
  <c r="E7" i="32"/>
  <c r="F6" i="32"/>
  <c r="E6" i="32"/>
  <c r="F5" i="32"/>
  <c r="E5" i="32"/>
  <c r="D4" i="32"/>
  <c r="E4" i="32" s="1"/>
  <c r="C4" i="32"/>
  <c r="C59" i="32" s="1"/>
  <c r="C71" i="32" s="1"/>
  <c r="F70" i="31"/>
  <c r="E70" i="31"/>
  <c r="F69" i="31"/>
  <c r="E69" i="31"/>
  <c r="F68" i="31"/>
  <c r="E68" i="31"/>
  <c r="D67" i="31"/>
  <c r="E67" i="31" s="1"/>
  <c r="C67" i="31"/>
  <c r="F66" i="31"/>
  <c r="E66" i="31"/>
  <c r="F65" i="31"/>
  <c r="E65" i="31"/>
  <c r="F64" i="31"/>
  <c r="E64" i="31"/>
  <c r="F63" i="31"/>
  <c r="E63" i="31"/>
  <c r="F62" i="31"/>
  <c r="E62" i="31"/>
  <c r="D61" i="31"/>
  <c r="E61" i="31" s="1"/>
  <c r="C61" i="31"/>
  <c r="D60" i="31"/>
  <c r="E60" i="31" s="1"/>
  <c r="C60" i="31"/>
  <c r="F58" i="31"/>
  <c r="E58" i="31"/>
  <c r="F57" i="31"/>
  <c r="E57" i="31"/>
  <c r="F56" i="31"/>
  <c r="E56" i="31"/>
  <c r="F55" i="31"/>
  <c r="E55" i="31"/>
  <c r="F54" i="31"/>
  <c r="E54" i="31"/>
  <c r="F53" i="31"/>
  <c r="E53" i="31"/>
  <c r="D52" i="31"/>
  <c r="E52" i="31" s="1"/>
  <c r="C52" i="31"/>
  <c r="D51" i="31"/>
  <c r="E51" i="31" s="1"/>
  <c r="C51" i="31"/>
  <c r="F50" i="31"/>
  <c r="E50" i="31"/>
  <c r="F49" i="31"/>
  <c r="E49" i="31"/>
  <c r="F48" i="31"/>
  <c r="E48" i="31"/>
  <c r="F47" i="31"/>
  <c r="E47" i="31"/>
  <c r="F46" i="31"/>
  <c r="E46" i="31"/>
  <c r="F45" i="31"/>
  <c r="E45" i="31"/>
  <c r="F44" i="31"/>
  <c r="E44" i="31"/>
  <c r="F43" i="31"/>
  <c r="E43" i="31"/>
  <c r="F42" i="31"/>
  <c r="E42" i="31"/>
  <c r="F41" i="31"/>
  <c r="E41" i="31"/>
  <c r="F40" i="31"/>
  <c r="E40" i="31"/>
  <c r="F39" i="31"/>
  <c r="E39" i="31"/>
  <c r="F38" i="31"/>
  <c r="E38" i="31"/>
  <c r="F37" i="31"/>
  <c r="E37" i="31"/>
  <c r="F36" i="31"/>
  <c r="E36" i="31"/>
  <c r="F35" i="31"/>
  <c r="E35" i="31"/>
  <c r="D34" i="31"/>
  <c r="E34" i="31" s="1"/>
  <c r="C34" i="31"/>
  <c r="F33" i="31"/>
  <c r="E33" i="31"/>
  <c r="D32" i="31"/>
  <c r="E32" i="31" s="1"/>
  <c r="C32" i="31"/>
  <c r="F31" i="31"/>
  <c r="E31" i="31"/>
  <c r="F30" i="31"/>
  <c r="E30" i="31"/>
  <c r="F29" i="31"/>
  <c r="E29" i="31"/>
  <c r="F28" i="31"/>
  <c r="E28" i="31"/>
  <c r="F27" i="31"/>
  <c r="E27" i="31"/>
  <c r="F26" i="31"/>
  <c r="E26" i="31"/>
  <c r="F25" i="31"/>
  <c r="E25" i="31"/>
  <c r="F24" i="31"/>
  <c r="E24" i="31"/>
  <c r="F23" i="31"/>
  <c r="E23" i="31"/>
  <c r="F22" i="31"/>
  <c r="E22" i="31"/>
  <c r="F21" i="31"/>
  <c r="E21" i="31"/>
  <c r="F20" i="31"/>
  <c r="E20" i="31"/>
  <c r="F19" i="31"/>
  <c r="E19" i="31"/>
  <c r="F18" i="31"/>
  <c r="E18" i="31"/>
  <c r="F17" i="31"/>
  <c r="E17" i="31"/>
  <c r="F16" i="31"/>
  <c r="E16" i="31"/>
  <c r="F15" i="31"/>
  <c r="E15" i="31"/>
  <c r="F14" i="31"/>
  <c r="E14" i="31"/>
  <c r="F13" i="31"/>
  <c r="E13" i="31"/>
  <c r="F12" i="31"/>
  <c r="E12" i="31"/>
  <c r="F11" i="31"/>
  <c r="E11" i="31"/>
  <c r="F10" i="31"/>
  <c r="E10" i="31"/>
  <c r="F9" i="31"/>
  <c r="E9" i="31"/>
  <c r="F8" i="31"/>
  <c r="E8" i="31"/>
  <c r="F7" i="31"/>
  <c r="E7" i="31"/>
  <c r="F6" i="31"/>
  <c r="E6" i="31"/>
  <c r="F5" i="31"/>
  <c r="E5" i="31"/>
  <c r="D4" i="31"/>
  <c r="E4" i="31" s="1"/>
  <c r="C4" i="31"/>
  <c r="C59" i="31" s="1"/>
  <c r="C71" i="31" s="1"/>
  <c r="F70" i="30"/>
  <c r="E70" i="30"/>
  <c r="F69" i="30"/>
  <c r="E69" i="30"/>
  <c r="F68" i="30"/>
  <c r="E68" i="30"/>
  <c r="D67" i="30"/>
  <c r="E67" i="30" s="1"/>
  <c r="C67" i="30"/>
  <c r="F66" i="30"/>
  <c r="E66" i="30"/>
  <c r="F65" i="30"/>
  <c r="E65" i="30"/>
  <c r="F64" i="30"/>
  <c r="E64" i="30"/>
  <c r="F63" i="30"/>
  <c r="E63" i="30"/>
  <c r="F62" i="30"/>
  <c r="E62" i="30"/>
  <c r="D61" i="30"/>
  <c r="E61" i="30" s="1"/>
  <c r="C61" i="30"/>
  <c r="D60" i="30"/>
  <c r="E60" i="30" s="1"/>
  <c r="C60" i="30"/>
  <c r="F58" i="30"/>
  <c r="E58" i="30"/>
  <c r="F57" i="30"/>
  <c r="E57" i="30"/>
  <c r="F56" i="30"/>
  <c r="E56" i="30"/>
  <c r="F55" i="30"/>
  <c r="E55" i="30"/>
  <c r="F54" i="30"/>
  <c r="E54" i="30"/>
  <c r="F53" i="30"/>
  <c r="E53" i="30"/>
  <c r="D52" i="30"/>
  <c r="E52" i="30" s="1"/>
  <c r="C52" i="30"/>
  <c r="D51" i="30"/>
  <c r="E51" i="30" s="1"/>
  <c r="C51" i="30"/>
  <c r="F50" i="30"/>
  <c r="E50" i="30"/>
  <c r="F49" i="30"/>
  <c r="E49" i="30"/>
  <c r="F48" i="30"/>
  <c r="E48" i="30"/>
  <c r="F47" i="30"/>
  <c r="E47" i="30"/>
  <c r="F46" i="30"/>
  <c r="E46" i="30"/>
  <c r="F45" i="30"/>
  <c r="E45" i="30"/>
  <c r="F44" i="30"/>
  <c r="E44" i="30"/>
  <c r="F43" i="30"/>
  <c r="E43" i="30"/>
  <c r="F42" i="30"/>
  <c r="E42" i="30"/>
  <c r="F41" i="30"/>
  <c r="E41" i="30"/>
  <c r="F40" i="30"/>
  <c r="E40" i="30"/>
  <c r="F39" i="30"/>
  <c r="E39" i="30"/>
  <c r="F38" i="30"/>
  <c r="E38" i="30"/>
  <c r="F37" i="30"/>
  <c r="E37" i="30"/>
  <c r="F36" i="30"/>
  <c r="E36" i="30"/>
  <c r="F35" i="30"/>
  <c r="E35" i="30"/>
  <c r="D34" i="30"/>
  <c r="E34" i="30" s="1"/>
  <c r="C34" i="30"/>
  <c r="F33" i="30"/>
  <c r="E33" i="30"/>
  <c r="D32" i="30"/>
  <c r="E32" i="30" s="1"/>
  <c r="C32" i="30"/>
  <c r="F31" i="30"/>
  <c r="E31" i="30"/>
  <c r="F30" i="30"/>
  <c r="E30" i="30"/>
  <c r="F29" i="30"/>
  <c r="E29" i="30"/>
  <c r="F28" i="30"/>
  <c r="E28" i="30"/>
  <c r="F27" i="30"/>
  <c r="E27" i="30"/>
  <c r="F26" i="30"/>
  <c r="E26" i="30"/>
  <c r="F25" i="30"/>
  <c r="E25" i="30"/>
  <c r="F24" i="30"/>
  <c r="E24" i="30"/>
  <c r="F23" i="30"/>
  <c r="E23" i="30"/>
  <c r="F22" i="30"/>
  <c r="E22" i="30"/>
  <c r="F21" i="30"/>
  <c r="E21" i="30"/>
  <c r="F20" i="30"/>
  <c r="E20" i="30"/>
  <c r="F19" i="30"/>
  <c r="E19" i="30"/>
  <c r="F18" i="30"/>
  <c r="E18" i="30"/>
  <c r="F17" i="30"/>
  <c r="E17" i="30"/>
  <c r="F16" i="30"/>
  <c r="E16" i="30"/>
  <c r="F15" i="30"/>
  <c r="E15" i="30"/>
  <c r="F14" i="30"/>
  <c r="E14" i="30"/>
  <c r="F13" i="30"/>
  <c r="E13" i="30"/>
  <c r="F12" i="30"/>
  <c r="E12" i="30"/>
  <c r="F11" i="30"/>
  <c r="E11" i="30"/>
  <c r="F10" i="30"/>
  <c r="E10" i="30"/>
  <c r="F9" i="30"/>
  <c r="E9" i="30"/>
  <c r="F8" i="30"/>
  <c r="E8" i="30"/>
  <c r="F7" i="30"/>
  <c r="E7" i="30"/>
  <c r="F6" i="30"/>
  <c r="E6" i="30"/>
  <c r="F5" i="30"/>
  <c r="E5" i="30"/>
  <c r="D4" i="30"/>
  <c r="E4" i="30" s="1"/>
  <c r="C4" i="30"/>
  <c r="C59" i="30" s="1"/>
  <c r="C71" i="30" s="1"/>
  <c r="F70" i="29"/>
  <c r="E70" i="29"/>
  <c r="F69" i="29"/>
  <c r="E69" i="29"/>
  <c r="F68" i="29"/>
  <c r="E68" i="29"/>
  <c r="D67" i="29"/>
  <c r="E67" i="29" s="1"/>
  <c r="C67" i="29"/>
  <c r="F66" i="29"/>
  <c r="E66" i="29"/>
  <c r="F65" i="29"/>
  <c r="E65" i="29"/>
  <c r="F64" i="29"/>
  <c r="E64" i="29"/>
  <c r="F63" i="29"/>
  <c r="E63" i="29"/>
  <c r="F62" i="29"/>
  <c r="E62" i="29"/>
  <c r="D61" i="29"/>
  <c r="E61" i="29" s="1"/>
  <c r="C61" i="29"/>
  <c r="D60" i="29"/>
  <c r="E60" i="29" s="1"/>
  <c r="C60" i="29"/>
  <c r="F58" i="29"/>
  <c r="E58" i="29"/>
  <c r="F57" i="29"/>
  <c r="E57" i="29"/>
  <c r="F56" i="29"/>
  <c r="E56" i="29"/>
  <c r="F55" i="29"/>
  <c r="E55" i="29"/>
  <c r="F54" i="29"/>
  <c r="E54" i="29"/>
  <c r="F53" i="29"/>
  <c r="E53" i="29"/>
  <c r="D52" i="29"/>
  <c r="E52" i="29" s="1"/>
  <c r="C52" i="29"/>
  <c r="D51" i="29"/>
  <c r="E51" i="29" s="1"/>
  <c r="C51" i="29"/>
  <c r="F50" i="29"/>
  <c r="E50" i="29"/>
  <c r="F49" i="29"/>
  <c r="E49" i="29"/>
  <c r="F48" i="29"/>
  <c r="E48" i="29"/>
  <c r="F47" i="29"/>
  <c r="E47" i="29"/>
  <c r="F46" i="29"/>
  <c r="E46" i="29"/>
  <c r="F45" i="29"/>
  <c r="E45" i="29"/>
  <c r="F44" i="29"/>
  <c r="E44" i="29"/>
  <c r="F43" i="29"/>
  <c r="E43" i="29"/>
  <c r="F42" i="29"/>
  <c r="E42" i="29"/>
  <c r="F41" i="29"/>
  <c r="E41" i="29"/>
  <c r="F40" i="29"/>
  <c r="E40" i="29"/>
  <c r="F39" i="29"/>
  <c r="E39" i="29"/>
  <c r="F38" i="29"/>
  <c r="E38" i="29"/>
  <c r="F37" i="29"/>
  <c r="E37" i="29"/>
  <c r="F36" i="29"/>
  <c r="E36" i="29"/>
  <c r="F35" i="29"/>
  <c r="E35" i="29"/>
  <c r="D34" i="29"/>
  <c r="E34" i="29" s="1"/>
  <c r="C34" i="29"/>
  <c r="F33" i="29"/>
  <c r="E33" i="29"/>
  <c r="D32" i="29"/>
  <c r="E32" i="29" s="1"/>
  <c r="C32" i="29"/>
  <c r="F31" i="29"/>
  <c r="E31" i="29"/>
  <c r="F30" i="29"/>
  <c r="E30" i="29"/>
  <c r="F29" i="29"/>
  <c r="E29" i="29"/>
  <c r="F28" i="29"/>
  <c r="E28" i="29"/>
  <c r="F27" i="29"/>
  <c r="E27" i="29"/>
  <c r="F26" i="29"/>
  <c r="E26" i="29"/>
  <c r="F25" i="29"/>
  <c r="E25" i="29"/>
  <c r="F24" i="29"/>
  <c r="E24" i="29"/>
  <c r="F23" i="29"/>
  <c r="E23" i="29"/>
  <c r="F22" i="29"/>
  <c r="E22" i="29"/>
  <c r="F21" i="29"/>
  <c r="E21" i="29"/>
  <c r="F20" i="29"/>
  <c r="E20" i="29"/>
  <c r="F19" i="29"/>
  <c r="E19" i="29"/>
  <c r="F18" i="29"/>
  <c r="E18" i="29"/>
  <c r="F17" i="29"/>
  <c r="E17" i="29"/>
  <c r="F16" i="29"/>
  <c r="E16" i="29"/>
  <c r="F15" i="29"/>
  <c r="E15" i="29"/>
  <c r="F14" i="29"/>
  <c r="E14" i="29"/>
  <c r="F13" i="29"/>
  <c r="E13" i="29"/>
  <c r="F12" i="29"/>
  <c r="E12" i="29"/>
  <c r="F11" i="29"/>
  <c r="E11" i="29"/>
  <c r="F10" i="29"/>
  <c r="E10" i="29"/>
  <c r="F9" i="29"/>
  <c r="E9" i="29"/>
  <c r="F8" i="29"/>
  <c r="E8" i="29"/>
  <c r="F7" i="29"/>
  <c r="E7" i="29"/>
  <c r="F6" i="29"/>
  <c r="E6" i="29"/>
  <c r="F5" i="29"/>
  <c r="E5" i="29"/>
  <c r="D4" i="29"/>
  <c r="E4" i="29" s="1"/>
  <c r="C4" i="29"/>
  <c r="C59" i="29" s="1"/>
  <c r="C71" i="29" s="1"/>
  <c r="F70" i="28"/>
  <c r="E70" i="28"/>
  <c r="F69" i="28"/>
  <c r="E69" i="28"/>
  <c r="F68" i="28"/>
  <c r="E68" i="28"/>
  <c r="D67" i="28"/>
  <c r="E67" i="28" s="1"/>
  <c r="C67" i="28"/>
  <c r="F66" i="28"/>
  <c r="E66" i="28"/>
  <c r="F65" i="28"/>
  <c r="E65" i="28"/>
  <c r="F64" i="28"/>
  <c r="E64" i="28"/>
  <c r="F63" i="28"/>
  <c r="E63" i="28"/>
  <c r="F62" i="28"/>
  <c r="E62" i="28"/>
  <c r="D61" i="28"/>
  <c r="E61" i="28" s="1"/>
  <c r="C61" i="28"/>
  <c r="D60" i="28"/>
  <c r="E60" i="28" s="1"/>
  <c r="C60" i="28"/>
  <c r="F58" i="28"/>
  <c r="E58" i="28"/>
  <c r="F57" i="28"/>
  <c r="E57" i="28"/>
  <c r="F56" i="28"/>
  <c r="E56" i="28"/>
  <c r="F55" i="28"/>
  <c r="E55" i="28"/>
  <c r="F54" i="28"/>
  <c r="E54" i="28"/>
  <c r="F53" i="28"/>
  <c r="E53" i="28"/>
  <c r="D52" i="28"/>
  <c r="E52" i="28" s="1"/>
  <c r="C52" i="28"/>
  <c r="D51" i="28"/>
  <c r="E51" i="28" s="1"/>
  <c r="C51" i="28"/>
  <c r="F50" i="28"/>
  <c r="E50" i="28"/>
  <c r="F49" i="28"/>
  <c r="E49" i="28"/>
  <c r="F48" i="28"/>
  <c r="E48" i="28"/>
  <c r="F47" i="28"/>
  <c r="E47" i="28"/>
  <c r="F46" i="28"/>
  <c r="E46" i="28"/>
  <c r="F45" i="28"/>
  <c r="E45" i="28"/>
  <c r="F44" i="28"/>
  <c r="E44" i="28"/>
  <c r="F43" i="28"/>
  <c r="E43" i="28"/>
  <c r="F42" i="28"/>
  <c r="E42" i="28"/>
  <c r="F41" i="28"/>
  <c r="E41" i="28"/>
  <c r="F40" i="28"/>
  <c r="E40" i="28"/>
  <c r="F39" i="28"/>
  <c r="E39" i="28"/>
  <c r="F38" i="28"/>
  <c r="E38" i="28"/>
  <c r="F37" i="28"/>
  <c r="E37" i="28"/>
  <c r="F36" i="28"/>
  <c r="E36" i="28"/>
  <c r="F35" i="28"/>
  <c r="E35" i="28"/>
  <c r="D34" i="28"/>
  <c r="E34" i="28" s="1"/>
  <c r="C34" i="28"/>
  <c r="F33" i="28"/>
  <c r="E33" i="28"/>
  <c r="D32" i="28"/>
  <c r="E32" i="28" s="1"/>
  <c r="C32" i="28"/>
  <c r="F31" i="28"/>
  <c r="E31" i="28"/>
  <c r="F30" i="28"/>
  <c r="E30" i="28"/>
  <c r="F29" i="28"/>
  <c r="E29" i="28"/>
  <c r="F28" i="28"/>
  <c r="E28" i="28"/>
  <c r="F27" i="28"/>
  <c r="E27" i="28"/>
  <c r="F26" i="28"/>
  <c r="E26" i="28"/>
  <c r="F25" i="28"/>
  <c r="E25" i="28"/>
  <c r="F24" i="28"/>
  <c r="E24" i="28"/>
  <c r="F23" i="28"/>
  <c r="E23" i="28"/>
  <c r="F22" i="28"/>
  <c r="E22" i="28"/>
  <c r="F21" i="28"/>
  <c r="E21" i="28"/>
  <c r="F20" i="28"/>
  <c r="E20" i="28"/>
  <c r="F19" i="28"/>
  <c r="E19" i="28"/>
  <c r="F18" i="28"/>
  <c r="E18" i="28"/>
  <c r="F17" i="28"/>
  <c r="E17" i="28"/>
  <c r="F16" i="28"/>
  <c r="E16" i="28"/>
  <c r="F15" i="28"/>
  <c r="E15" i="28"/>
  <c r="F14" i="28"/>
  <c r="E14" i="28"/>
  <c r="F13" i="28"/>
  <c r="E13" i="28"/>
  <c r="F12" i="28"/>
  <c r="E12" i="28"/>
  <c r="F11" i="28"/>
  <c r="E11" i="28"/>
  <c r="F10" i="28"/>
  <c r="E10" i="28"/>
  <c r="F9" i="28"/>
  <c r="E9" i="28"/>
  <c r="F8" i="28"/>
  <c r="E8" i="28"/>
  <c r="F7" i="28"/>
  <c r="E7" i="28"/>
  <c r="F6" i="28"/>
  <c r="E6" i="28"/>
  <c r="F5" i="28"/>
  <c r="E5" i="28"/>
  <c r="D4" i="28"/>
  <c r="E4" i="28" s="1"/>
  <c r="C4" i="28"/>
  <c r="C59" i="28" s="1"/>
  <c r="C71" i="28" s="1"/>
  <c r="F70" i="27"/>
  <c r="E70" i="27"/>
  <c r="F69" i="27"/>
  <c r="E69" i="27"/>
  <c r="F68" i="27"/>
  <c r="E68" i="27"/>
  <c r="D67" i="27"/>
  <c r="E67" i="27" s="1"/>
  <c r="C67" i="27"/>
  <c r="F66" i="27"/>
  <c r="E66" i="27"/>
  <c r="F65" i="27"/>
  <c r="E65" i="27"/>
  <c r="F64" i="27"/>
  <c r="E64" i="27"/>
  <c r="F63" i="27"/>
  <c r="E63" i="27"/>
  <c r="F62" i="27"/>
  <c r="E62" i="27"/>
  <c r="D61" i="27"/>
  <c r="E61" i="27" s="1"/>
  <c r="C61" i="27"/>
  <c r="D60" i="27"/>
  <c r="E60" i="27" s="1"/>
  <c r="C60" i="27"/>
  <c r="F58" i="27"/>
  <c r="E58" i="27"/>
  <c r="F57" i="27"/>
  <c r="E57" i="27"/>
  <c r="F56" i="27"/>
  <c r="E56" i="27"/>
  <c r="F55" i="27"/>
  <c r="E55" i="27"/>
  <c r="F54" i="27"/>
  <c r="E54" i="27"/>
  <c r="F53" i="27"/>
  <c r="E53" i="27"/>
  <c r="D52" i="27"/>
  <c r="E52" i="27" s="1"/>
  <c r="C52" i="27"/>
  <c r="D51" i="27"/>
  <c r="E51" i="27" s="1"/>
  <c r="C51" i="27"/>
  <c r="F50" i="27"/>
  <c r="E50" i="27"/>
  <c r="F49" i="27"/>
  <c r="E49" i="27"/>
  <c r="F48" i="27"/>
  <c r="E48" i="27"/>
  <c r="F47" i="27"/>
  <c r="E47" i="27"/>
  <c r="F46" i="27"/>
  <c r="E46" i="27"/>
  <c r="F45" i="27"/>
  <c r="E45" i="27"/>
  <c r="F44" i="27"/>
  <c r="E44" i="27"/>
  <c r="F43" i="27"/>
  <c r="E43" i="27"/>
  <c r="F42" i="27"/>
  <c r="E42" i="27"/>
  <c r="F41" i="27"/>
  <c r="E41" i="27"/>
  <c r="F40" i="27"/>
  <c r="E40" i="27"/>
  <c r="F39" i="27"/>
  <c r="E39" i="27"/>
  <c r="F38" i="27"/>
  <c r="E38" i="27"/>
  <c r="F37" i="27"/>
  <c r="E37" i="27"/>
  <c r="F36" i="27"/>
  <c r="E36" i="27"/>
  <c r="F35" i="27"/>
  <c r="E35" i="27"/>
  <c r="D34" i="27"/>
  <c r="E34" i="27" s="1"/>
  <c r="C34" i="27"/>
  <c r="F33" i="27"/>
  <c r="E33" i="27"/>
  <c r="D32" i="27"/>
  <c r="E32" i="27" s="1"/>
  <c r="C32" i="27"/>
  <c r="F31" i="27"/>
  <c r="E31" i="27"/>
  <c r="F30" i="27"/>
  <c r="E30" i="27"/>
  <c r="F29" i="27"/>
  <c r="E29" i="27"/>
  <c r="F28" i="27"/>
  <c r="E28" i="27"/>
  <c r="F27" i="27"/>
  <c r="E27" i="27"/>
  <c r="F26" i="27"/>
  <c r="E26" i="27"/>
  <c r="F25" i="27"/>
  <c r="E25" i="27"/>
  <c r="F24" i="27"/>
  <c r="E24" i="27"/>
  <c r="F23" i="27"/>
  <c r="E23" i="27"/>
  <c r="F22" i="27"/>
  <c r="E22" i="27"/>
  <c r="F21" i="27"/>
  <c r="E21" i="27"/>
  <c r="F20" i="27"/>
  <c r="E20" i="27"/>
  <c r="F19" i="27"/>
  <c r="E19" i="27"/>
  <c r="F18" i="27"/>
  <c r="E18" i="27"/>
  <c r="F17" i="27"/>
  <c r="E17" i="27"/>
  <c r="F16" i="27"/>
  <c r="E16" i="27"/>
  <c r="F15" i="27"/>
  <c r="E15" i="27"/>
  <c r="F14" i="27"/>
  <c r="E14" i="27"/>
  <c r="F13" i="27"/>
  <c r="E13" i="27"/>
  <c r="F12" i="27"/>
  <c r="E12" i="27"/>
  <c r="F11" i="27"/>
  <c r="E11" i="27"/>
  <c r="F10" i="27"/>
  <c r="E10" i="27"/>
  <c r="F9" i="27"/>
  <c r="E9" i="27"/>
  <c r="F8" i="27"/>
  <c r="E8" i="27"/>
  <c r="F7" i="27"/>
  <c r="E7" i="27"/>
  <c r="F6" i="27"/>
  <c r="E6" i="27"/>
  <c r="F5" i="27"/>
  <c r="E5" i="27"/>
  <c r="D4" i="27"/>
  <c r="E4" i="27" s="1"/>
  <c r="C4" i="27"/>
  <c r="C59" i="27" s="1"/>
  <c r="C71" i="27" s="1"/>
  <c r="F70" i="26"/>
  <c r="E70" i="26"/>
  <c r="F69" i="26"/>
  <c r="E69" i="26"/>
  <c r="F68" i="26"/>
  <c r="E68" i="26"/>
  <c r="D67" i="26"/>
  <c r="E67" i="26" s="1"/>
  <c r="C67" i="26"/>
  <c r="F66" i="26"/>
  <c r="E66" i="26"/>
  <c r="F65" i="26"/>
  <c r="E65" i="26"/>
  <c r="F64" i="26"/>
  <c r="E64" i="26"/>
  <c r="F63" i="26"/>
  <c r="E63" i="26"/>
  <c r="F62" i="26"/>
  <c r="E62" i="26"/>
  <c r="D61" i="26"/>
  <c r="E61" i="26" s="1"/>
  <c r="C61" i="26"/>
  <c r="C60" i="26"/>
  <c r="F58" i="26"/>
  <c r="E58" i="26"/>
  <c r="F57" i="26"/>
  <c r="E57" i="26"/>
  <c r="F56" i="26"/>
  <c r="E56" i="26"/>
  <c r="F55" i="26"/>
  <c r="E55" i="26"/>
  <c r="F54" i="26"/>
  <c r="E54" i="26"/>
  <c r="F53" i="26"/>
  <c r="E53" i="26"/>
  <c r="D52" i="26"/>
  <c r="E52" i="26" s="1"/>
  <c r="C52" i="26"/>
  <c r="C51" i="26"/>
  <c r="F50" i="26"/>
  <c r="E50" i="26"/>
  <c r="F49" i="26"/>
  <c r="E49" i="26"/>
  <c r="F48" i="26"/>
  <c r="E48" i="26"/>
  <c r="F47" i="26"/>
  <c r="E47" i="26"/>
  <c r="F46" i="26"/>
  <c r="E46" i="26"/>
  <c r="F45" i="26"/>
  <c r="E45" i="26"/>
  <c r="F44" i="26"/>
  <c r="E44" i="26"/>
  <c r="F43" i="26"/>
  <c r="E43" i="26"/>
  <c r="F42" i="26"/>
  <c r="E42" i="26"/>
  <c r="F41" i="26"/>
  <c r="E41" i="26"/>
  <c r="F40" i="26"/>
  <c r="E40" i="26"/>
  <c r="F39" i="26"/>
  <c r="E39" i="26"/>
  <c r="F38" i="26"/>
  <c r="E38" i="26"/>
  <c r="F37" i="26"/>
  <c r="E37" i="26"/>
  <c r="F36" i="26"/>
  <c r="E36" i="26"/>
  <c r="F35" i="26"/>
  <c r="E35" i="26"/>
  <c r="D34" i="26"/>
  <c r="E34" i="26" s="1"/>
  <c r="C34" i="26"/>
  <c r="F33" i="26"/>
  <c r="E33" i="26"/>
  <c r="D32" i="26"/>
  <c r="E32" i="26" s="1"/>
  <c r="C32" i="26"/>
  <c r="F31" i="26"/>
  <c r="E31" i="26"/>
  <c r="F30" i="26"/>
  <c r="E30" i="26"/>
  <c r="F29" i="26"/>
  <c r="E29" i="26"/>
  <c r="F28" i="26"/>
  <c r="E28" i="26"/>
  <c r="F27" i="26"/>
  <c r="E27" i="26"/>
  <c r="F26" i="26"/>
  <c r="E26" i="26"/>
  <c r="F25" i="26"/>
  <c r="E25" i="26"/>
  <c r="F24" i="26"/>
  <c r="E24" i="26"/>
  <c r="F23" i="26"/>
  <c r="E23" i="26"/>
  <c r="F22" i="26"/>
  <c r="E22" i="26"/>
  <c r="F21" i="26"/>
  <c r="E21" i="26"/>
  <c r="F20" i="26"/>
  <c r="E20" i="26"/>
  <c r="F19" i="26"/>
  <c r="E19" i="26"/>
  <c r="F18" i="26"/>
  <c r="E18" i="26"/>
  <c r="F17" i="26"/>
  <c r="E17" i="26"/>
  <c r="F16" i="26"/>
  <c r="E16" i="26"/>
  <c r="F15" i="26"/>
  <c r="E15" i="26"/>
  <c r="F14" i="26"/>
  <c r="E14" i="26"/>
  <c r="F13" i="26"/>
  <c r="E13" i="26"/>
  <c r="F12" i="26"/>
  <c r="E12" i="26"/>
  <c r="F11" i="26"/>
  <c r="E11" i="26"/>
  <c r="F10" i="26"/>
  <c r="E10" i="26"/>
  <c r="F9" i="26"/>
  <c r="E9" i="26"/>
  <c r="F8" i="26"/>
  <c r="E8" i="26"/>
  <c r="F7" i="26"/>
  <c r="E7" i="26"/>
  <c r="F6" i="26"/>
  <c r="E6" i="26"/>
  <c r="F5" i="26"/>
  <c r="E5" i="26"/>
  <c r="D4" i="26"/>
  <c r="E4" i="26" s="1"/>
  <c r="C4" i="26"/>
  <c r="C59" i="26" s="1"/>
  <c r="C71" i="26" s="1"/>
  <c r="F59" i="49" l="1"/>
  <c r="E59" i="49"/>
  <c r="E4" i="49"/>
  <c r="E32" i="49"/>
  <c r="E34" i="49"/>
  <c r="E51" i="49"/>
  <c r="E60" i="49"/>
  <c r="F4" i="49"/>
  <c r="F4" i="26"/>
  <c r="F34" i="26"/>
  <c r="F4" i="27"/>
  <c r="F32" i="27"/>
  <c r="F34" i="27"/>
  <c r="F51" i="27"/>
  <c r="F52" i="27"/>
  <c r="D59" i="27"/>
  <c r="F60" i="27"/>
  <c r="F61" i="27"/>
  <c r="F67" i="27"/>
  <c r="F4" i="28"/>
  <c r="F32" i="28"/>
  <c r="F34" i="28"/>
  <c r="F51" i="28"/>
  <c r="F52" i="28"/>
  <c r="D59" i="28"/>
  <c r="F60" i="28"/>
  <c r="F61" i="28"/>
  <c r="F67" i="28"/>
  <c r="F4" i="29"/>
  <c r="F32" i="29"/>
  <c r="F34" i="29"/>
  <c r="F51" i="29"/>
  <c r="F52" i="29"/>
  <c r="D59" i="29"/>
  <c r="F60" i="29"/>
  <c r="F61" i="29"/>
  <c r="F67" i="29"/>
  <c r="F4" i="30"/>
  <c r="F32" i="30"/>
  <c r="F34" i="30"/>
  <c r="F51" i="30"/>
  <c r="F52" i="30"/>
  <c r="D59" i="30"/>
  <c r="F60" i="30"/>
  <c r="F61" i="30"/>
  <c r="F67" i="30"/>
  <c r="F4" i="31"/>
  <c r="F32" i="31"/>
  <c r="F34" i="31"/>
  <c r="F51" i="31"/>
  <c r="F52" i="31"/>
  <c r="D59" i="31"/>
  <c r="F60" i="31"/>
  <c r="F61" i="31"/>
  <c r="F67" i="31"/>
  <c r="F4" i="32"/>
  <c r="F32" i="32"/>
  <c r="F34" i="32"/>
  <c r="F51" i="32"/>
  <c r="F52" i="32"/>
  <c r="D59" i="32"/>
  <c r="F60" i="32"/>
  <c r="F61" i="32"/>
  <c r="F67" i="32"/>
  <c r="F4" i="33"/>
  <c r="F32" i="33"/>
  <c r="F34" i="33"/>
  <c r="F51" i="33"/>
  <c r="F52" i="33"/>
  <c r="D59" i="33"/>
  <c r="D32" i="34"/>
  <c r="F34" i="34"/>
  <c r="D51" i="34"/>
  <c r="F52" i="34"/>
  <c r="D60" i="34"/>
  <c r="F61" i="34"/>
  <c r="F32" i="26"/>
  <c r="D51" i="26"/>
  <c r="F52" i="26"/>
  <c r="D60" i="26"/>
  <c r="F61" i="26"/>
  <c r="F67" i="26"/>
  <c r="F60" i="33"/>
  <c r="F67" i="33"/>
  <c r="D59" i="34"/>
  <c r="D59" i="35"/>
  <c r="F4" i="35"/>
  <c r="E4" i="35"/>
  <c r="D71" i="36"/>
  <c r="F59" i="36"/>
  <c r="E59" i="36"/>
  <c r="D71" i="37"/>
  <c r="F59" i="37"/>
  <c r="E59" i="37"/>
  <c r="D71" i="38"/>
  <c r="F59" i="38"/>
  <c r="E59" i="38"/>
  <c r="D71" i="39"/>
  <c r="F59" i="39"/>
  <c r="E59" i="39"/>
  <c r="D71" i="40"/>
  <c r="F59" i="40"/>
  <c r="E59" i="40"/>
  <c r="D71" i="41"/>
  <c r="F59" i="41"/>
  <c r="E59" i="41"/>
  <c r="E32" i="35"/>
  <c r="E34" i="35"/>
  <c r="E51" i="35"/>
  <c r="E52" i="35"/>
  <c r="E60" i="35"/>
  <c r="E61" i="35"/>
  <c r="E67" i="35"/>
  <c r="E4" i="36"/>
  <c r="E32" i="36"/>
  <c r="E34" i="36"/>
  <c r="E51" i="36"/>
  <c r="E52" i="36"/>
  <c r="E60" i="36"/>
  <c r="E61" i="36"/>
  <c r="E67" i="36"/>
  <c r="E4" i="37"/>
  <c r="E32" i="37"/>
  <c r="E34" i="37"/>
  <c r="E51" i="37"/>
  <c r="E52" i="37"/>
  <c r="E60" i="37"/>
  <c r="E61" i="37"/>
  <c r="E67" i="37"/>
  <c r="E4" i="38"/>
  <c r="E32" i="38"/>
  <c r="E34" i="38"/>
  <c r="E51" i="38"/>
  <c r="E52" i="38"/>
  <c r="E60" i="38"/>
  <c r="E61" i="38"/>
  <c r="E67" i="38"/>
  <c r="E4" i="39"/>
  <c r="E32" i="39"/>
  <c r="E34" i="39"/>
  <c r="E51" i="39"/>
  <c r="E52" i="39"/>
  <c r="E60" i="39"/>
  <c r="E61" i="39"/>
  <c r="E67" i="39"/>
  <c r="E4" i="40"/>
  <c r="E32" i="40"/>
  <c r="E34" i="40"/>
  <c r="E51" i="40"/>
  <c r="E52" i="40"/>
  <c r="E60" i="40"/>
  <c r="E61" i="40"/>
  <c r="E67" i="40"/>
  <c r="E4" i="41"/>
  <c r="E32" i="41"/>
  <c r="E34" i="41"/>
  <c r="E51" i="41"/>
  <c r="E52" i="41"/>
  <c r="E60" i="41"/>
  <c r="E61" i="41"/>
  <c r="E67" i="41"/>
  <c r="D59" i="42"/>
  <c r="E4" i="42"/>
  <c r="F32" i="42"/>
  <c r="F4" i="36"/>
  <c r="F4" i="37"/>
  <c r="F4" i="38"/>
  <c r="F4" i="39"/>
  <c r="F4" i="40"/>
  <c r="F4" i="41"/>
  <c r="D71" i="43"/>
  <c r="F59" i="43"/>
  <c r="E59" i="43"/>
  <c r="D71" i="44"/>
  <c r="F59" i="44"/>
  <c r="E59" i="44"/>
  <c r="D71" i="45"/>
  <c r="F59" i="45"/>
  <c r="E59" i="45"/>
  <c r="D71" i="46"/>
  <c r="F59" i="46"/>
  <c r="E59" i="46"/>
  <c r="D71" i="47"/>
  <c r="F59" i="47"/>
  <c r="E59" i="47"/>
  <c r="D72" i="48"/>
  <c r="F59" i="48"/>
  <c r="E59" i="48"/>
  <c r="E51" i="42"/>
  <c r="E52" i="42"/>
  <c r="E60" i="42"/>
  <c r="E61" i="42"/>
  <c r="E67" i="42"/>
  <c r="E4" i="43"/>
  <c r="E32" i="43"/>
  <c r="E34" i="43"/>
  <c r="E51" i="43"/>
  <c r="E52" i="43"/>
  <c r="E60" i="43"/>
  <c r="E61" i="43"/>
  <c r="E67" i="43"/>
  <c r="E4" i="44"/>
  <c r="E32" i="44"/>
  <c r="E34" i="44"/>
  <c r="E51" i="44"/>
  <c r="E52" i="44"/>
  <c r="E60" i="44"/>
  <c r="E61" i="44"/>
  <c r="E67" i="44"/>
  <c r="E4" i="45"/>
  <c r="E32" i="45"/>
  <c r="E34" i="45"/>
  <c r="E51" i="45"/>
  <c r="E52" i="45"/>
  <c r="E60" i="45"/>
  <c r="E61" i="45"/>
  <c r="E67" i="45"/>
  <c r="E4" i="46"/>
  <c r="E32" i="46"/>
  <c r="E34" i="46"/>
  <c r="E51" i="46"/>
  <c r="E52" i="46"/>
  <c r="E60" i="46"/>
  <c r="E61" i="46"/>
  <c r="E67" i="46"/>
  <c r="E4" i="47"/>
  <c r="E32" i="47"/>
  <c r="E34" i="47"/>
  <c r="E51" i="47"/>
  <c r="E52" i="47"/>
  <c r="E60" i="47"/>
  <c r="E61" i="47"/>
  <c r="E67" i="47"/>
  <c r="E4" i="48"/>
  <c r="E32" i="48"/>
  <c r="E34" i="48"/>
  <c r="E51" i="48"/>
  <c r="E52" i="48"/>
  <c r="E60" i="48"/>
  <c r="E61" i="48"/>
  <c r="E68" i="48"/>
  <c r="F4" i="43"/>
  <c r="F4" i="44"/>
  <c r="F4" i="45"/>
  <c r="F4" i="46"/>
  <c r="F4" i="47"/>
  <c r="F4" i="48"/>
  <c r="F71" i="49" l="1"/>
  <c r="E71" i="49"/>
  <c r="F71" i="47"/>
  <c r="E71" i="47"/>
  <c r="F71" i="45"/>
  <c r="E71" i="45"/>
  <c r="F71" i="43"/>
  <c r="E71" i="43"/>
  <c r="F71" i="40"/>
  <c r="E71" i="40"/>
  <c r="F71" i="38"/>
  <c r="E71" i="38"/>
  <c r="F71" i="36"/>
  <c r="E71" i="36"/>
  <c r="E59" i="34"/>
  <c r="D71" i="34"/>
  <c r="F59" i="34"/>
  <c r="E60" i="34"/>
  <c r="F60" i="34"/>
  <c r="E51" i="34"/>
  <c r="F51" i="34"/>
  <c r="E32" i="34"/>
  <c r="F32" i="34"/>
  <c r="E59" i="32"/>
  <c r="D71" i="32"/>
  <c r="F59" i="32"/>
  <c r="E59" i="30"/>
  <c r="D71" i="30"/>
  <c r="F59" i="30"/>
  <c r="E59" i="28"/>
  <c r="D71" i="28"/>
  <c r="F59" i="28"/>
  <c r="F72" i="48"/>
  <c r="E72" i="48"/>
  <c r="F71" i="46"/>
  <c r="E71" i="46"/>
  <c r="F71" i="44"/>
  <c r="E71" i="44"/>
  <c r="D71" i="42"/>
  <c r="F59" i="42"/>
  <c r="E59" i="42"/>
  <c r="E71" i="41"/>
  <c r="F71" i="41"/>
  <c r="F71" i="39"/>
  <c r="E71" i="39"/>
  <c r="F71" i="37"/>
  <c r="E71" i="37"/>
  <c r="D71" i="35"/>
  <c r="F59" i="35"/>
  <c r="E59" i="35"/>
  <c r="E60" i="26"/>
  <c r="F60" i="26"/>
  <c r="E51" i="26"/>
  <c r="F51" i="26"/>
  <c r="E59" i="33"/>
  <c r="D71" i="33"/>
  <c r="F59" i="33"/>
  <c r="E59" i="31"/>
  <c r="D71" i="31"/>
  <c r="F59" i="31"/>
  <c r="E59" i="29"/>
  <c r="D71" i="29"/>
  <c r="F59" i="29"/>
  <c r="E59" i="27"/>
  <c r="D71" i="27"/>
  <c r="F59" i="27"/>
  <c r="D59" i="26"/>
  <c r="E71" i="29" l="1"/>
  <c r="F71" i="29"/>
  <c r="E71" i="33"/>
  <c r="F71" i="33"/>
  <c r="F71" i="35"/>
  <c r="E71" i="35"/>
  <c r="E71" i="30"/>
  <c r="F71" i="30"/>
  <c r="E71" i="34"/>
  <c r="F71" i="34"/>
  <c r="E59" i="26"/>
  <c r="D71" i="26"/>
  <c r="F59" i="26"/>
  <c r="E71" i="27"/>
  <c r="F71" i="27"/>
  <c r="E71" i="31"/>
  <c r="F71" i="31"/>
  <c r="F71" i="42"/>
  <c r="E71" i="42"/>
  <c r="E71" i="28"/>
  <c r="F71" i="28"/>
  <c r="E71" i="32"/>
  <c r="F71" i="32"/>
  <c r="E71" i="26" l="1"/>
  <c r="F71" i="26"/>
  <c r="D71" i="24" l="1"/>
  <c r="C71" i="24"/>
  <c r="D60" i="24"/>
  <c r="C60" i="24"/>
  <c r="D59" i="24"/>
  <c r="C59" i="24"/>
  <c r="D51" i="24"/>
  <c r="C51" i="24"/>
  <c r="D34" i="24"/>
  <c r="C34" i="24"/>
  <c r="D32" i="24"/>
  <c r="C32" i="24"/>
  <c r="D4" i="24"/>
  <c r="C4" i="24"/>
  <c r="D71" i="23"/>
  <c r="C71" i="23"/>
  <c r="D60" i="23"/>
  <c r="C60" i="23"/>
  <c r="D59" i="23"/>
  <c r="C59" i="23"/>
  <c r="D51" i="23"/>
  <c r="C51" i="23"/>
  <c r="D34" i="23"/>
  <c r="C34" i="23"/>
  <c r="D32" i="23"/>
  <c r="C32" i="23"/>
  <c r="D4" i="23"/>
  <c r="C4" i="23"/>
  <c r="D71" i="22"/>
  <c r="C71" i="22"/>
  <c r="D60" i="22"/>
  <c r="C60" i="22"/>
  <c r="D59" i="22"/>
  <c r="C59" i="22"/>
  <c r="D51" i="22"/>
  <c r="C51" i="22"/>
  <c r="D34" i="22"/>
  <c r="C34" i="22"/>
  <c r="D32" i="22"/>
  <c r="C32" i="22"/>
  <c r="D4" i="22"/>
  <c r="C4" i="22"/>
  <c r="D71" i="21"/>
  <c r="C71" i="21"/>
  <c r="D60" i="21"/>
  <c r="C60" i="21"/>
  <c r="D59" i="21"/>
  <c r="C59" i="21"/>
  <c r="D51" i="21"/>
  <c r="C51" i="21"/>
  <c r="D34" i="21"/>
  <c r="C34" i="21"/>
  <c r="D34" i="20"/>
  <c r="C34" i="20"/>
  <c r="D32" i="21"/>
  <c r="C32" i="21"/>
  <c r="D4" i="21"/>
  <c r="C4" i="21"/>
  <c r="D60" i="20"/>
  <c r="C60" i="20"/>
  <c r="D51" i="20"/>
  <c r="C51" i="20"/>
  <c r="D32" i="20"/>
  <c r="C32" i="20"/>
  <c r="D4" i="20"/>
  <c r="C4" i="20"/>
  <c r="D60" i="18"/>
  <c r="C60" i="18"/>
  <c r="D51" i="18"/>
  <c r="C51" i="18"/>
  <c r="D34" i="18"/>
  <c r="C34" i="18"/>
  <c r="D32" i="18"/>
  <c r="C32" i="18"/>
  <c r="D4" i="18"/>
  <c r="D59" i="18" s="1"/>
  <c r="D71" i="18" s="1"/>
  <c r="C4" i="18"/>
  <c r="C59" i="18" s="1"/>
  <c r="C71" i="18" s="1"/>
  <c r="D60" i="17"/>
  <c r="C60" i="17"/>
  <c r="D51" i="17"/>
  <c r="C51" i="17"/>
  <c r="D34" i="17"/>
  <c r="C34" i="17"/>
  <c r="D32" i="17"/>
  <c r="C32" i="17"/>
  <c r="D4" i="17"/>
  <c r="D59" i="17" s="1"/>
  <c r="D71" i="17" s="1"/>
  <c r="C4" i="17"/>
  <c r="C59" i="17" s="1"/>
  <c r="C71" i="17" s="1"/>
  <c r="D60" i="16"/>
  <c r="C60" i="16"/>
  <c r="D51" i="16"/>
  <c r="C51" i="16"/>
  <c r="D34" i="16"/>
  <c r="C34" i="16"/>
  <c r="D32" i="16"/>
  <c r="C32" i="16"/>
  <c r="D4" i="16"/>
  <c r="D59" i="16" s="1"/>
  <c r="D71" i="16" s="1"/>
  <c r="C4" i="16"/>
  <c r="C59" i="16" s="1"/>
  <c r="C71" i="16" s="1"/>
  <c r="D60" i="15"/>
  <c r="C60" i="15"/>
  <c r="D51" i="15"/>
  <c r="C51" i="15"/>
  <c r="D34" i="15"/>
  <c r="C34" i="15"/>
  <c r="C32" i="15" s="1"/>
  <c r="D32" i="15"/>
  <c r="D4" i="15"/>
  <c r="D59" i="15" s="1"/>
  <c r="D71" i="15" s="1"/>
  <c r="C4" i="15"/>
  <c r="C59" i="15" s="1"/>
  <c r="C71" i="15" s="1"/>
  <c r="D60" i="14"/>
  <c r="C60" i="14"/>
  <c r="D51" i="14"/>
  <c r="C51" i="14"/>
  <c r="D34" i="14"/>
  <c r="C34" i="14"/>
  <c r="D32" i="14"/>
  <c r="C32" i="14"/>
  <c r="D4" i="14"/>
  <c r="D59" i="14" s="1"/>
  <c r="D71" i="14" s="1"/>
  <c r="C4" i="14"/>
  <c r="C59" i="14" s="1"/>
  <c r="C71" i="14" s="1"/>
  <c r="D60" i="13"/>
  <c r="C60" i="13"/>
  <c r="D51" i="13"/>
  <c r="C51" i="13"/>
  <c r="D34" i="13"/>
  <c r="C34" i="13"/>
  <c r="C32" i="13" s="1"/>
  <c r="D32" i="13"/>
  <c r="D4" i="13"/>
  <c r="D59" i="13" s="1"/>
  <c r="D71" i="13" s="1"/>
  <c r="C4" i="13"/>
  <c r="C59" i="13" s="1"/>
  <c r="C71" i="13" s="1"/>
  <c r="D60" i="12"/>
  <c r="C60" i="12"/>
  <c r="D51" i="12"/>
  <c r="C51" i="12"/>
  <c r="D34" i="12"/>
  <c r="C34" i="12"/>
  <c r="D32" i="12"/>
  <c r="C32" i="12"/>
  <c r="D4" i="12"/>
  <c r="D59" i="12" s="1"/>
  <c r="D71" i="12" s="1"/>
  <c r="C4" i="12"/>
  <c r="C59" i="12" s="1"/>
  <c r="C71" i="12" s="1"/>
  <c r="D60" i="11"/>
  <c r="C60" i="11"/>
  <c r="D51" i="11"/>
  <c r="C51" i="11"/>
  <c r="D34" i="11"/>
  <c r="C34" i="11"/>
  <c r="D32" i="11"/>
  <c r="C32" i="11"/>
  <c r="D4" i="11"/>
  <c r="D59" i="11" s="1"/>
  <c r="D71" i="11" s="1"/>
  <c r="C4" i="11"/>
  <c r="C59" i="11" s="1"/>
  <c r="C71" i="11" s="1"/>
  <c r="D60" i="10"/>
  <c r="C60" i="10"/>
  <c r="D51" i="10"/>
  <c r="C51" i="10"/>
  <c r="D34" i="10"/>
  <c r="C34" i="10"/>
  <c r="D32" i="10"/>
  <c r="C32" i="10"/>
  <c r="D4" i="10"/>
  <c r="D59" i="10" s="1"/>
  <c r="D71" i="10" s="1"/>
  <c r="C4" i="10"/>
  <c r="C59" i="10" s="1"/>
  <c r="C71" i="10" s="1"/>
  <c r="D60" i="9"/>
  <c r="C60" i="9"/>
  <c r="D51" i="9"/>
  <c r="C51" i="9"/>
  <c r="D34" i="9"/>
  <c r="C34" i="9"/>
  <c r="C32" i="9" s="1"/>
  <c r="D32" i="9"/>
  <c r="D4" i="9"/>
  <c r="D59" i="9" s="1"/>
  <c r="D71" i="9" s="1"/>
  <c r="C4" i="9"/>
  <c r="C59" i="9" s="1"/>
  <c r="C71" i="9" s="1"/>
  <c r="D60" i="8"/>
  <c r="C60" i="8"/>
  <c r="D51" i="8"/>
  <c r="C51" i="8"/>
  <c r="D34" i="8"/>
  <c r="C34" i="8"/>
  <c r="D32" i="8"/>
  <c r="C32" i="8"/>
  <c r="D4" i="8"/>
  <c r="D59" i="8" s="1"/>
  <c r="D71" i="8" s="1"/>
  <c r="C4" i="8"/>
  <c r="C59" i="8" s="1"/>
  <c r="C71" i="8" s="1"/>
  <c r="D60" i="7"/>
  <c r="C60" i="7"/>
  <c r="D51" i="7"/>
  <c r="C51" i="7"/>
  <c r="D34" i="7"/>
  <c r="C34" i="7"/>
  <c r="D32" i="7"/>
  <c r="C32" i="7"/>
  <c r="D4" i="7"/>
  <c r="D59" i="7" s="1"/>
  <c r="D71" i="7" s="1"/>
  <c r="C4" i="7"/>
  <c r="C59" i="7" s="1"/>
  <c r="C71" i="7" s="1"/>
  <c r="D60" i="6"/>
  <c r="C60" i="6"/>
  <c r="D51" i="6"/>
  <c r="C51" i="6"/>
  <c r="D34" i="6"/>
  <c r="C34" i="6"/>
  <c r="D32" i="6"/>
  <c r="C32" i="6"/>
  <c r="D4" i="6"/>
  <c r="D59" i="6" s="1"/>
  <c r="D71" i="6" s="1"/>
  <c r="C4" i="6"/>
  <c r="C59" i="6" s="1"/>
  <c r="C71" i="6" s="1"/>
  <c r="D60" i="5"/>
  <c r="C60" i="5"/>
  <c r="D51" i="5"/>
  <c r="C51" i="5"/>
  <c r="D34" i="5"/>
  <c r="C34" i="5"/>
  <c r="D32" i="5"/>
  <c r="C32" i="5"/>
  <c r="D4" i="5"/>
  <c r="D59" i="5" s="1"/>
  <c r="D71" i="5" s="1"/>
  <c r="C4" i="5"/>
  <c r="C59" i="5" s="1"/>
  <c r="C71" i="5" s="1"/>
  <c r="D60" i="4"/>
  <c r="C60" i="4"/>
  <c r="D51" i="4"/>
  <c r="C51" i="4"/>
  <c r="D34" i="4"/>
  <c r="C34" i="4"/>
  <c r="D32" i="4"/>
  <c r="C32" i="4"/>
  <c r="D4" i="4"/>
  <c r="D59" i="4" s="1"/>
  <c r="D71" i="4" s="1"/>
  <c r="C4" i="4"/>
  <c r="C59" i="4" s="1"/>
  <c r="C71" i="4" s="1"/>
  <c r="D60" i="3"/>
  <c r="C60" i="3"/>
  <c r="D51" i="3"/>
  <c r="C51" i="3"/>
  <c r="D34" i="3"/>
  <c r="C34" i="3"/>
  <c r="D32" i="3"/>
  <c r="C32" i="3"/>
  <c r="D4" i="3"/>
  <c r="D59" i="3" s="1"/>
  <c r="D71" i="3" s="1"/>
  <c r="C4" i="3"/>
  <c r="C59" i="3" s="1"/>
  <c r="C71" i="3" s="1"/>
  <c r="C59" i="20" l="1"/>
  <c r="C71" i="20" s="1"/>
  <c r="D59" i="20"/>
  <c r="D71" i="20" s="1"/>
  <c r="F71" i="24"/>
  <c r="E71" i="24"/>
  <c r="F70" i="24"/>
  <c r="E70" i="24"/>
  <c r="F69" i="24"/>
  <c r="E69" i="24"/>
  <c r="F68" i="24"/>
  <c r="E68" i="24"/>
  <c r="F67" i="24"/>
  <c r="E67" i="24"/>
  <c r="F66" i="24"/>
  <c r="E66" i="24"/>
  <c r="F65" i="24"/>
  <c r="E65" i="24"/>
  <c r="F64" i="24"/>
  <c r="E64" i="24"/>
  <c r="F63" i="24"/>
  <c r="E63" i="24"/>
  <c r="F62" i="24"/>
  <c r="E62" i="24"/>
  <c r="F61" i="24"/>
  <c r="E61" i="24"/>
  <c r="F60" i="24"/>
  <c r="E60" i="24"/>
  <c r="F59" i="24"/>
  <c r="E59" i="24"/>
  <c r="F58" i="24"/>
  <c r="E58" i="24"/>
  <c r="F57" i="24"/>
  <c r="E57" i="24"/>
  <c r="F56" i="24"/>
  <c r="E56" i="24"/>
  <c r="F55" i="24"/>
  <c r="E55" i="24"/>
  <c r="F54" i="24"/>
  <c r="E54" i="24"/>
  <c r="F53" i="24"/>
  <c r="E53" i="24"/>
  <c r="F52" i="24"/>
  <c r="E52" i="24"/>
  <c r="F51" i="24"/>
  <c r="E51" i="24"/>
  <c r="F50" i="24"/>
  <c r="E50" i="24"/>
  <c r="F49" i="24"/>
  <c r="E49" i="24"/>
  <c r="F48" i="24"/>
  <c r="E48" i="24"/>
  <c r="F47" i="24"/>
  <c r="E47" i="24"/>
  <c r="F46" i="24"/>
  <c r="E46" i="24"/>
  <c r="F45" i="24"/>
  <c r="E45" i="24"/>
  <c r="F44" i="24"/>
  <c r="E44" i="24"/>
  <c r="F43" i="24"/>
  <c r="E43" i="24"/>
  <c r="F42" i="24"/>
  <c r="E42" i="24"/>
  <c r="F41" i="24"/>
  <c r="E41" i="24"/>
  <c r="F40" i="24"/>
  <c r="E40" i="24"/>
  <c r="F39" i="24"/>
  <c r="E39" i="24"/>
  <c r="F38" i="24"/>
  <c r="E38" i="24"/>
  <c r="F37" i="24"/>
  <c r="E37" i="24"/>
  <c r="F36" i="24"/>
  <c r="E36" i="24"/>
  <c r="F35" i="24"/>
  <c r="E35" i="24"/>
  <c r="F34" i="24"/>
  <c r="E34" i="24"/>
  <c r="F33" i="24"/>
  <c r="E33" i="24"/>
  <c r="F32" i="24"/>
  <c r="E32" i="24"/>
  <c r="F31" i="24"/>
  <c r="E31" i="24"/>
  <c r="F30" i="24"/>
  <c r="E30" i="24"/>
  <c r="F29" i="24"/>
  <c r="E29" i="24"/>
  <c r="F28" i="24"/>
  <c r="E28" i="24"/>
  <c r="F27" i="24"/>
  <c r="E27" i="24"/>
  <c r="F26" i="24"/>
  <c r="E26" i="24"/>
  <c r="F25" i="24"/>
  <c r="E25" i="24"/>
  <c r="F24" i="24"/>
  <c r="E24" i="24"/>
  <c r="F23" i="24"/>
  <c r="E23" i="24"/>
  <c r="F22" i="24"/>
  <c r="E22" i="24"/>
  <c r="F21" i="24"/>
  <c r="E21" i="24"/>
  <c r="F20" i="24"/>
  <c r="E20" i="24"/>
  <c r="F19" i="24"/>
  <c r="E19" i="24"/>
  <c r="F18" i="24"/>
  <c r="E18" i="24"/>
  <c r="F17" i="24"/>
  <c r="E17" i="24"/>
  <c r="F16" i="24"/>
  <c r="E16" i="24"/>
  <c r="F15" i="24"/>
  <c r="E15" i="24"/>
  <c r="F14" i="24"/>
  <c r="E14" i="24"/>
  <c r="F13" i="24"/>
  <c r="E13" i="24"/>
  <c r="F12" i="24"/>
  <c r="E12" i="24"/>
  <c r="F11" i="24"/>
  <c r="E11" i="24"/>
  <c r="F10" i="24"/>
  <c r="E10" i="24"/>
  <c r="F9" i="24"/>
  <c r="E9" i="24"/>
  <c r="F8" i="24"/>
  <c r="E8" i="24"/>
  <c r="F7" i="24"/>
  <c r="E7" i="24"/>
  <c r="F6" i="24"/>
  <c r="E6" i="24"/>
  <c r="F5" i="24"/>
  <c r="E5" i="24"/>
  <c r="F4" i="24"/>
  <c r="E4" i="24"/>
  <c r="F71" i="23"/>
  <c r="E71" i="23"/>
  <c r="F70" i="23"/>
  <c r="E70" i="23"/>
  <c r="F69" i="23"/>
  <c r="E69" i="23"/>
  <c r="F68" i="23"/>
  <c r="E68" i="23"/>
  <c r="F67" i="23"/>
  <c r="E67" i="23"/>
  <c r="F66" i="23"/>
  <c r="E66" i="23"/>
  <c r="F65" i="23"/>
  <c r="E65" i="23"/>
  <c r="F64" i="23"/>
  <c r="E64" i="23"/>
  <c r="F63" i="23"/>
  <c r="E63" i="23"/>
  <c r="F62" i="23"/>
  <c r="E62" i="23"/>
  <c r="F61" i="23"/>
  <c r="E61" i="23"/>
  <c r="F60" i="23"/>
  <c r="E60" i="23"/>
  <c r="F59" i="23"/>
  <c r="E59" i="23"/>
  <c r="F58" i="23"/>
  <c r="E58" i="23"/>
  <c r="F57" i="23"/>
  <c r="E57" i="23"/>
  <c r="F56" i="23"/>
  <c r="E56" i="23"/>
  <c r="F55" i="23"/>
  <c r="E55" i="23"/>
  <c r="F54" i="23"/>
  <c r="E54" i="23"/>
  <c r="F53" i="23"/>
  <c r="E53" i="23"/>
  <c r="F52" i="23"/>
  <c r="E52" i="23"/>
  <c r="F51" i="23"/>
  <c r="E51" i="23"/>
  <c r="F50" i="23"/>
  <c r="E50" i="23"/>
  <c r="F49" i="23"/>
  <c r="E49" i="23"/>
  <c r="F48" i="23"/>
  <c r="E48" i="23"/>
  <c r="F47" i="23"/>
  <c r="E47" i="23"/>
  <c r="F46" i="23"/>
  <c r="E46" i="23"/>
  <c r="F45" i="23"/>
  <c r="E45" i="23"/>
  <c r="F44" i="23"/>
  <c r="E44" i="23"/>
  <c r="F43" i="23"/>
  <c r="E43" i="23"/>
  <c r="F42" i="23"/>
  <c r="E42" i="23"/>
  <c r="F41" i="23"/>
  <c r="E41" i="23"/>
  <c r="F40" i="23"/>
  <c r="E40" i="23"/>
  <c r="F39" i="23"/>
  <c r="E39" i="23"/>
  <c r="F38" i="23"/>
  <c r="E38" i="23"/>
  <c r="F37" i="23"/>
  <c r="E37" i="23"/>
  <c r="F36" i="23"/>
  <c r="E36" i="23"/>
  <c r="F35" i="23"/>
  <c r="E35" i="23"/>
  <c r="F34" i="23"/>
  <c r="E34" i="23"/>
  <c r="F33" i="23"/>
  <c r="E33" i="23"/>
  <c r="F32" i="23"/>
  <c r="E32" i="23"/>
  <c r="F31" i="23"/>
  <c r="E31" i="23"/>
  <c r="F30" i="23"/>
  <c r="E30" i="23"/>
  <c r="F29" i="23"/>
  <c r="E29" i="23"/>
  <c r="F28" i="23"/>
  <c r="E28" i="23"/>
  <c r="F27" i="23"/>
  <c r="E27" i="23"/>
  <c r="F26" i="23"/>
  <c r="E26" i="23"/>
  <c r="F25" i="23"/>
  <c r="E25" i="23"/>
  <c r="F24" i="23"/>
  <c r="E24" i="23"/>
  <c r="F23" i="23"/>
  <c r="E23" i="23"/>
  <c r="F22" i="23"/>
  <c r="E22" i="23"/>
  <c r="F21" i="23"/>
  <c r="E21" i="23"/>
  <c r="F20" i="23"/>
  <c r="E20" i="23"/>
  <c r="F19" i="23"/>
  <c r="E19" i="23"/>
  <c r="F18" i="23"/>
  <c r="E18" i="23"/>
  <c r="F17" i="23"/>
  <c r="E17" i="23"/>
  <c r="F16" i="23"/>
  <c r="E16" i="23"/>
  <c r="F15" i="23"/>
  <c r="E15" i="23"/>
  <c r="F14" i="23"/>
  <c r="E14" i="23"/>
  <c r="F13" i="23"/>
  <c r="E13" i="23"/>
  <c r="F12" i="23"/>
  <c r="E12" i="23"/>
  <c r="F11" i="23"/>
  <c r="E11" i="23"/>
  <c r="F10" i="23"/>
  <c r="E10" i="23"/>
  <c r="F9" i="23"/>
  <c r="E9" i="23"/>
  <c r="F8" i="23"/>
  <c r="E8" i="23"/>
  <c r="F7" i="23"/>
  <c r="E7" i="23"/>
  <c r="F6" i="23"/>
  <c r="E6" i="23"/>
  <c r="F5" i="23"/>
  <c r="E5" i="23"/>
  <c r="F4" i="23"/>
  <c r="E4" i="23"/>
  <c r="F71" i="22"/>
  <c r="E71" i="22"/>
  <c r="F70" i="22"/>
  <c r="E70" i="22"/>
  <c r="F69" i="22"/>
  <c r="E69" i="22"/>
  <c r="F68" i="22"/>
  <c r="E68" i="22"/>
  <c r="F67" i="22"/>
  <c r="E67" i="22"/>
  <c r="F66" i="22"/>
  <c r="E66" i="22"/>
  <c r="F65" i="22"/>
  <c r="E65" i="22"/>
  <c r="F64" i="22"/>
  <c r="E64" i="22"/>
  <c r="F63" i="22"/>
  <c r="E63" i="22"/>
  <c r="F62" i="22"/>
  <c r="E62" i="22"/>
  <c r="F61" i="22"/>
  <c r="E61" i="22"/>
  <c r="F60" i="22"/>
  <c r="E60" i="22"/>
  <c r="F59" i="22"/>
  <c r="E59" i="22"/>
  <c r="F58" i="22"/>
  <c r="E58" i="22"/>
  <c r="F57" i="22"/>
  <c r="E57" i="22"/>
  <c r="F56" i="22"/>
  <c r="E56" i="22"/>
  <c r="F55" i="22"/>
  <c r="E55" i="22"/>
  <c r="F54" i="22"/>
  <c r="E54" i="22"/>
  <c r="F53" i="22"/>
  <c r="E53" i="22"/>
  <c r="F52" i="22"/>
  <c r="E52" i="22"/>
  <c r="F51" i="22"/>
  <c r="E51" i="22"/>
  <c r="F50" i="22"/>
  <c r="E50" i="22"/>
  <c r="F49" i="22"/>
  <c r="E49" i="22"/>
  <c r="F48" i="22"/>
  <c r="E48" i="22"/>
  <c r="F47" i="22"/>
  <c r="E47" i="22"/>
  <c r="F46" i="22"/>
  <c r="E46" i="22"/>
  <c r="F45" i="22"/>
  <c r="E45" i="22"/>
  <c r="F44" i="22"/>
  <c r="E44" i="22"/>
  <c r="F43" i="22"/>
  <c r="E43" i="22"/>
  <c r="F42" i="22"/>
  <c r="E42" i="22"/>
  <c r="F41" i="22"/>
  <c r="E41" i="22"/>
  <c r="F40" i="22"/>
  <c r="E40" i="22"/>
  <c r="F39" i="22"/>
  <c r="E39" i="22"/>
  <c r="F38" i="22"/>
  <c r="E38" i="22"/>
  <c r="F37" i="22"/>
  <c r="E37" i="22"/>
  <c r="F36" i="22"/>
  <c r="E36" i="22"/>
  <c r="F35" i="22"/>
  <c r="E35" i="22"/>
  <c r="F34" i="22"/>
  <c r="E34" i="22"/>
  <c r="F33" i="22"/>
  <c r="E33" i="22"/>
  <c r="F32" i="22"/>
  <c r="E32" i="22"/>
  <c r="F31" i="22"/>
  <c r="E31" i="22"/>
  <c r="F30" i="22"/>
  <c r="E30" i="22"/>
  <c r="F29" i="22"/>
  <c r="E29" i="22"/>
  <c r="F28" i="22"/>
  <c r="E28" i="22"/>
  <c r="F27" i="22"/>
  <c r="E27" i="22"/>
  <c r="F26" i="22"/>
  <c r="E26" i="22"/>
  <c r="F25" i="22"/>
  <c r="E25" i="22"/>
  <c r="F24" i="22"/>
  <c r="E24" i="22"/>
  <c r="F23" i="22"/>
  <c r="E23" i="22"/>
  <c r="F22" i="22"/>
  <c r="E22" i="22"/>
  <c r="F21" i="22"/>
  <c r="E21" i="22"/>
  <c r="F20" i="22"/>
  <c r="E20" i="22"/>
  <c r="F19" i="22"/>
  <c r="E19" i="22"/>
  <c r="F18" i="22"/>
  <c r="E18" i="22"/>
  <c r="F17" i="22"/>
  <c r="E17" i="22"/>
  <c r="F16" i="22"/>
  <c r="E16" i="22"/>
  <c r="F15" i="22"/>
  <c r="E15" i="22"/>
  <c r="F14" i="22"/>
  <c r="E14" i="22"/>
  <c r="F13" i="22"/>
  <c r="E13" i="22"/>
  <c r="F12" i="22"/>
  <c r="E12" i="22"/>
  <c r="F11" i="22"/>
  <c r="E11" i="22"/>
  <c r="F10" i="22"/>
  <c r="E10" i="22"/>
  <c r="F9" i="22"/>
  <c r="E9" i="22"/>
  <c r="F8" i="22"/>
  <c r="E8" i="22"/>
  <c r="F7" i="22"/>
  <c r="E7" i="22"/>
  <c r="F6" i="22"/>
  <c r="E6" i="22"/>
  <c r="F5" i="22"/>
  <c r="E5" i="22"/>
  <c r="F4" i="22"/>
  <c r="E4" i="22"/>
  <c r="F71" i="21"/>
  <c r="E71" i="21"/>
  <c r="F70" i="21"/>
  <c r="E70" i="21"/>
  <c r="F69" i="21"/>
  <c r="E69" i="21"/>
  <c r="F68" i="21"/>
  <c r="E68" i="21"/>
  <c r="F67" i="21"/>
  <c r="E67" i="21"/>
  <c r="F66" i="21"/>
  <c r="E66" i="21"/>
  <c r="F65" i="21"/>
  <c r="E65" i="21"/>
  <c r="F64" i="21"/>
  <c r="E64" i="21"/>
  <c r="F63" i="21"/>
  <c r="E63" i="21"/>
  <c r="F62" i="21"/>
  <c r="E62" i="21"/>
  <c r="F61" i="21"/>
  <c r="E61" i="21"/>
  <c r="F60" i="21"/>
  <c r="E60" i="21"/>
  <c r="F59" i="21"/>
  <c r="E59" i="21"/>
  <c r="F58" i="21"/>
  <c r="E58" i="21"/>
  <c r="F57" i="21"/>
  <c r="E57" i="21"/>
  <c r="F56" i="21"/>
  <c r="E56" i="21"/>
  <c r="F55" i="21"/>
  <c r="E55" i="21"/>
  <c r="F54" i="21"/>
  <c r="E54" i="21"/>
  <c r="F53" i="21"/>
  <c r="E53" i="21"/>
  <c r="F52" i="21"/>
  <c r="E52" i="21"/>
  <c r="F51" i="21"/>
  <c r="E51" i="21"/>
  <c r="F50" i="21"/>
  <c r="E50" i="21"/>
  <c r="F49" i="21"/>
  <c r="E49" i="21"/>
  <c r="F48" i="21"/>
  <c r="E48" i="21"/>
  <c r="F47" i="21"/>
  <c r="E47" i="21"/>
  <c r="F46" i="21"/>
  <c r="E46" i="21"/>
  <c r="F45" i="21"/>
  <c r="E45" i="21"/>
  <c r="F44" i="21"/>
  <c r="E44" i="21"/>
  <c r="F43" i="21"/>
  <c r="E43" i="21"/>
  <c r="F42" i="21"/>
  <c r="E42" i="21"/>
  <c r="F41" i="21"/>
  <c r="E41" i="21"/>
  <c r="F40" i="21"/>
  <c r="E40" i="21"/>
  <c r="F39" i="21"/>
  <c r="E39" i="21"/>
  <c r="F38" i="21"/>
  <c r="E38" i="21"/>
  <c r="F37" i="21"/>
  <c r="E37" i="21"/>
  <c r="F36" i="21"/>
  <c r="E36" i="21"/>
  <c r="F35" i="21"/>
  <c r="E35" i="21"/>
  <c r="F34" i="21"/>
  <c r="E34" i="21"/>
  <c r="F33" i="21"/>
  <c r="E33" i="21"/>
  <c r="F32" i="21"/>
  <c r="E32" i="21"/>
  <c r="F31" i="21"/>
  <c r="E31" i="21"/>
  <c r="F30" i="21"/>
  <c r="E30" i="21"/>
  <c r="F29" i="21"/>
  <c r="E29" i="21"/>
  <c r="F28" i="21"/>
  <c r="E28" i="21"/>
  <c r="F27" i="21"/>
  <c r="E27" i="21"/>
  <c r="F26" i="21"/>
  <c r="E26" i="21"/>
  <c r="F25" i="21"/>
  <c r="E25" i="21"/>
  <c r="F24" i="21"/>
  <c r="E24" i="21"/>
  <c r="F23" i="21"/>
  <c r="E23" i="21"/>
  <c r="F22" i="21"/>
  <c r="E22" i="21"/>
  <c r="F21" i="21"/>
  <c r="E21" i="21"/>
  <c r="F20" i="21"/>
  <c r="E20" i="21"/>
  <c r="F19" i="21"/>
  <c r="E19" i="21"/>
  <c r="F18" i="21"/>
  <c r="E18" i="21"/>
  <c r="F17" i="21"/>
  <c r="E17" i="21"/>
  <c r="F16" i="21"/>
  <c r="E16" i="21"/>
  <c r="F15" i="21"/>
  <c r="E15" i="21"/>
  <c r="F14" i="21"/>
  <c r="E14" i="21"/>
  <c r="F13" i="21"/>
  <c r="E13" i="21"/>
  <c r="F12" i="21"/>
  <c r="E12" i="21"/>
  <c r="F11" i="21"/>
  <c r="E11" i="21"/>
  <c r="F10" i="21"/>
  <c r="E10" i="21"/>
  <c r="F9" i="21"/>
  <c r="E9" i="21"/>
  <c r="F8" i="21"/>
  <c r="E8" i="21"/>
  <c r="F7" i="21"/>
  <c r="E7" i="21"/>
  <c r="F6" i="21"/>
  <c r="E6" i="21"/>
  <c r="F5" i="21"/>
  <c r="E5" i="21"/>
  <c r="F4" i="21"/>
  <c r="E4" i="21"/>
  <c r="F71" i="20"/>
  <c r="E71" i="20"/>
  <c r="F70" i="20"/>
  <c r="E70" i="20"/>
  <c r="F69" i="20"/>
  <c r="E69" i="20"/>
  <c r="F68" i="20"/>
  <c r="E68" i="20"/>
  <c r="F67" i="20"/>
  <c r="E67" i="20"/>
  <c r="F66" i="20"/>
  <c r="E66" i="20"/>
  <c r="F65" i="20"/>
  <c r="E65" i="20"/>
  <c r="F64" i="20"/>
  <c r="E64" i="20"/>
  <c r="F63" i="20"/>
  <c r="E63" i="20"/>
  <c r="F62" i="20"/>
  <c r="E62" i="20"/>
  <c r="F61" i="20"/>
  <c r="E61" i="20"/>
  <c r="F60" i="20"/>
  <c r="E60" i="20"/>
  <c r="F59" i="20"/>
  <c r="E59" i="20"/>
  <c r="F58" i="20"/>
  <c r="E58" i="20"/>
  <c r="F57" i="20"/>
  <c r="E57" i="20"/>
  <c r="F56" i="20"/>
  <c r="E56" i="20"/>
  <c r="F55" i="20"/>
  <c r="E55" i="20"/>
  <c r="F54" i="20"/>
  <c r="E54" i="20"/>
  <c r="F53" i="20"/>
  <c r="E53" i="20"/>
  <c r="F52" i="20"/>
  <c r="E52" i="20"/>
  <c r="F51" i="20"/>
  <c r="E51" i="20"/>
  <c r="F50" i="20"/>
  <c r="E50" i="20"/>
  <c r="F49" i="20"/>
  <c r="E49" i="20"/>
  <c r="F48" i="20"/>
  <c r="E48" i="20"/>
  <c r="F47" i="20"/>
  <c r="E47" i="20"/>
  <c r="F46" i="20"/>
  <c r="E46" i="20"/>
  <c r="F45" i="20"/>
  <c r="E45" i="20"/>
  <c r="F44" i="20"/>
  <c r="E44" i="20"/>
  <c r="F43" i="20"/>
  <c r="E43" i="20"/>
  <c r="F42" i="20"/>
  <c r="E42" i="20"/>
  <c r="F41" i="20"/>
  <c r="E41" i="20"/>
  <c r="F40" i="20"/>
  <c r="E40" i="20"/>
  <c r="F39" i="20"/>
  <c r="E39" i="20"/>
  <c r="F38" i="20"/>
  <c r="E38" i="20"/>
  <c r="F37" i="20"/>
  <c r="E37" i="20"/>
  <c r="F36" i="20"/>
  <c r="E36" i="20"/>
  <c r="F35" i="20"/>
  <c r="E35" i="20"/>
  <c r="F34" i="20"/>
  <c r="E34" i="20"/>
  <c r="F33" i="20"/>
  <c r="E33" i="20"/>
  <c r="F32" i="20"/>
  <c r="E32" i="20"/>
  <c r="F31" i="20"/>
  <c r="E31" i="20"/>
  <c r="F30" i="20"/>
  <c r="E30" i="20"/>
  <c r="F29" i="20"/>
  <c r="E29" i="20"/>
  <c r="F28" i="20"/>
  <c r="E28" i="20"/>
  <c r="F27" i="20"/>
  <c r="E27" i="20"/>
  <c r="F26" i="20"/>
  <c r="E26" i="20"/>
  <c r="F25" i="20"/>
  <c r="E25" i="20"/>
  <c r="F24" i="20"/>
  <c r="E24" i="20"/>
  <c r="F23" i="20"/>
  <c r="E23" i="20"/>
  <c r="F22" i="20"/>
  <c r="E22" i="20"/>
  <c r="F21" i="20"/>
  <c r="E21" i="20"/>
  <c r="F20" i="20"/>
  <c r="E20" i="20"/>
  <c r="F19" i="20"/>
  <c r="E19" i="20"/>
  <c r="F18" i="20"/>
  <c r="E18" i="20"/>
  <c r="F17" i="20"/>
  <c r="E17" i="20"/>
  <c r="F16" i="20"/>
  <c r="E16" i="20"/>
  <c r="F15" i="20"/>
  <c r="E15" i="20"/>
  <c r="F14" i="20"/>
  <c r="E14" i="20"/>
  <c r="F13" i="20"/>
  <c r="E13" i="20"/>
  <c r="F12" i="20"/>
  <c r="E12" i="20"/>
  <c r="F11" i="20"/>
  <c r="E11" i="20"/>
  <c r="F10" i="20"/>
  <c r="E10" i="20"/>
  <c r="F9" i="20"/>
  <c r="E9" i="20"/>
  <c r="F8" i="20"/>
  <c r="E8" i="20"/>
  <c r="F7" i="20"/>
  <c r="E7" i="20"/>
  <c r="F6" i="20"/>
  <c r="E6" i="20"/>
  <c r="F5" i="20"/>
  <c r="E5" i="20"/>
  <c r="F4" i="20"/>
  <c r="E4" i="20"/>
  <c r="F71" i="18"/>
  <c r="E71" i="18"/>
  <c r="F70" i="18"/>
  <c r="E70" i="18"/>
  <c r="F69" i="18"/>
  <c r="E69" i="18"/>
  <c r="F68" i="18"/>
  <c r="E68" i="18"/>
  <c r="F67" i="18"/>
  <c r="E67" i="18"/>
  <c r="F66" i="18"/>
  <c r="E66" i="18"/>
  <c r="F65" i="18"/>
  <c r="E65" i="18"/>
  <c r="F64" i="18"/>
  <c r="E64" i="18"/>
  <c r="F63" i="18"/>
  <c r="E63" i="18"/>
  <c r="F62" i="18"/>
  <c r="E62" i="18"/>
  <c r="F61" i="18"/>
  <c r="E61" i="18"/>
  <c r="F60" i="18"/>
  <c r="E60" i="18"/>
  <c r="F59" i="18"/>
  <c r="E59" i="18"/>
  <c r="F58" i="18"/>
  <c r="E58" i="18"/>
  <c r="F57" i="18"/>
  <c r="E57" i="18"/>
  <c r="F56" i="18"/>
  <c r="E56" i="18"/>
  <c r="F55" i="18"/>
  <c r="E55" i="18"/>
  <c r="F54" i="18"/>
  <c r="E54" i="18"/>
  <c r="F53" i="18"/>
  <c r="E53" i="18"/>
  <c r="F52" i="18"/>
  <c r="E52" i="18"/>
  <c r="F51" i="18"/>
  <c r="E51" i="18"/>
  <c r="F50" i="18"/>
  <c r="E50" i="18"/>
  <c r="F49" i="18"/>
  <c r="E49" i="18"/>
  <c r="F48" i="18"/>
  <c r="E48" i="18"/>
  <c r="F47" i="18"/>
  <c r="E47" i="18"/>
  <c r="F46" i="18"/>
  <c r="E46" i="18"/>
  <c r="F45" i="18"/>
  <c r="E45" i="18"/>
  <c r="F44" i="18"/>
  <c r="E44" i="18"/>
  <c r="F43" i="18"/>
  <c r="E43" i="18"/>
  <c r="F42" i="18"/>
  <c r="E42" i="18"/>
  <c r="F41" i="18"/>
  <c r="E41" i="18"/>
  <c r="F40" i="18"/>
  <c r="E40" i="18"/>
  <c r="F39" i="18"/>
  <c r="E39" i="18"/>
  <c r="F38" i="18"/>
  <c r="E38" i="18"/>
  <c r="F37" i="18"/>
  <c r="E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F29" i="18"/>
  <c r="E29" i="18"/>
  <c r="F28" i="18"/>
  <c r="E28" i="18"/>
  <c r="F27" i="18"/>
  <c r="E27" i="18"/>
  <c r="F26" i="18"/>
  <c r="E26" i="18"/>
  <c r="F25" i="18"/>
  <c r="E25" i="18"/>
  <c r="F24" i="18"/>
  <c r="E24" i="18"/>
  <c r="F23" i="18"/>
  <c r="E23" i="18"/>
  <c r="F22" i="18"/>
  <c r="E22" i="18"/>
  <c r="F21" i="18"/>
  <c r="E21" i="18"/>
  <c r="F20" i="18"/>
  <c r="E20" i="18"/>
  <c r="F19" i="18"/>
  <c r="E19" i="18"/>
  <c r="F18" i="18"/>
  <c r="E18" i="18"/>
  <c r="F17" i="18"/>
  <c r="E17" i="18"/>
  <c r="F16" i="18"/>
  <c r="E16" i="18"/>
  <c r="F15" i="18"/>
  <c r="E15" i="18"/>
  <c r="F14" i="18"/>
  <c r="E14" i="18"/>
  <c r="F13" i="18"/>
  <c r="E13" i="18"/>
  <c r="F12" i="18"/>
  <c r="E12" i="18"/>
  <c r="F11" i="18"/>
  <c r="E11" i="18"/>
  <c r="F10" i="18"/>
  <c r="E10" i="18"/>
  <c r="F9" i="18"/>
  <c r="E9" i="18"/>
  <c r="F8" i="18"/>
  <c r="E8" i="18"/>
  <c r="F7" i="18"/>
  <c r="E7" i="18"/>
  <c r="F6" i="18"/>
  <c r="E6" i="18"/>
  <c r="F5" i="18"/>
  <c r="E5" i="18"/>
  <c r="F4" i="18"/>
  <c r="E4" i="18"/>
  <c r="F71" i="17"/>
  <c r="E71" i="17"/>
  <c r="F70" i="17"/>
  <c r="E70" i="17"/>
  <c r="F69" i="17"/>
  <c r="E69" i="17"/>
  <c r="F68" i="17"/>
  <c r="E68" i="17"/>
  <c r="F67" i="17"/>
  <c r="E67" i="17"/>
  <c r="F66" i="17"/>
  <c r="E66" i="17"/>
  <c r="F65" i="17"/>
  <c r="E65" i="17"/>
  <c r="F64" i="17"/>
  <c r="E64" i="17"/>
  <c r="F63" i="17"/>
  <c r="E63" i="17"/>
  <c r="F62" i="17"/>
  <c r="E62" i="17"/>
  <c r="F61" i="17"/>
  <c r="E61" i="17"/>
  <c r="F60" i="17"/>
  <c r="E60" i="17"/>
  <c r="F59" i="17"/>
  <c r="E59" i="17"/>
  <c r="F58" i="17"/>
  <c r="E58" i="17"/>
  <c r="F57" i="17"/>
  <c r="E57" i="17"/>
  <c r="F56" i="17"/>
  <c r="E56" i="17"/>
  <c r="F55" i="17"/>
  <c r="E55" i="17"/>
  <c r="F54" i="17"/>
  <c r="E54" i="17"/>
  <c r="F53" i="17"/>
  <c r="E53" i="17"/>
  <c r="F52" i="17"/>
  <c r="E52" i="17"/>
  <c r="F51" i="17"/>
  <c r="E51" i="17"/>
  <c r="F50" i="17"/>
  <c r="E50" i="17"/>
  <c r="F49" i="17"/>
  <c r="E49" i="17"/>
  <c r="F48" i="17"/>
  <c r="E48" i="17"/>
  <c r="F47" i="17"/>
  <c r="E47" i="17"/>
  <c r="F46" i="17"/>
  <c r="E46" i="17"/>
  <c r="F45" i="17"/>
  <c r="E45" i="17"/>
  <c r="F44" i="17"/>
  <c r="E44" i="17"/>
  <c r="F43" i="17"/>
  <c r="E43" i="17"/>
  <c r="F42" i="17"/>
  <c r="E42" i="17"/>
  <c r="F41" i="17"/>
  <c r="E41" i="17"/>
  <c r="F40" i="17"/>
  <c r="E40" i="17"/>
  <c r="F39" i="17"/>
  <c r="E39" i="17"/>
  <c r="F38" i="17"/>
  <c r="E38" i="17"/>
  <c r="F37" i="17"/>
  <c r="E37" i="17"/>
  <c r="F36" i="17"/>
  <c r="E36" i="17"/>
  <c r="F35" i="17"/>
  <c r="E35" i="17"/>
  <c r="F34" i="17"/>
  <c r="E34" i="17"/>
  <c r="F33" i="17"/>
  <c r="E33" i="17"/>
  <c r="F32" i="17"/>
  <c r="E32" i="17"/>
  <c r="F31" i="17"/>
  <c r="E31" i="17"/>
  <c r="F30" i="17"/>
  <c r="E30" i="17"/>
  <c r="F29" i="17"/>
  <c r="E29" i="17"/>
  <c r="F28" i="17"/>
  <c r="E28" i="17"/>
  <c r="F27" i="17"/>
  <c r="E27" i="17"/>
  <c r="F26" i="17"/>
  <c r="E26" i="17"/>
  <c r="F25" i="17"/>
  <c r="E25" i="17"/>
  <c r="F24" i="17"/>
  <c r="E24" i="17"/>
  <c r="F23" i="17"/>
  <c r="E23" i="17"/>
  <c r="F22" i="17"/>
  <c r="E22" i="17"/>
  <c r="F21" i="17"/>
  <c r="E21" i="17"/>
  <c r="F20" i="17"/>
  <c r="E20" i="17"/>
  <c r="F19" i="17"/>
  <c r="E19" i="17"/>
  <c r="F18" i="17"/>
  <c r="E18" i="17"/>
  <c r="F17" i="17"/>
  <c r="E17" i="17"/>
  <c r="F16" i="17"/>
  <c r="E16" i="17"/>
  <c r="F15" i="17"/>
  <c r="E15" i="17"/>
  <c r="F14" i="17"/>
  <c r="E14" i="17"/>
  <c r="F13" i="17"/>
  <c r="E13" i="17"/>
  <c r="F12" i="17"/>
  <c r="E12" i="17"/>
  <c r="F11" i="17"/>
  <c r="E11" i="17"/>
  <c r="F10" i="17"/>
  <c r="E10" i="17"/>
  <c r="F9" i="17"/>
  <c r="E9" i="17"/>
  <c r="F8" i="17"/>
  <c r="E8" i="17"/>
  <c r="F7" i="17"/>
  <c r="E7" i="17"/>
  <c r="F6" i="17"/>
  <c r="E6" i="17"/>
  <c r="F5" i="17"/>
  <c r="E5" i="17"/>
  <c r="F4" i="17"/>
  <c r="E4" i="17"/>
  <c r="F71" i="16"/>
  <c r="E71" i="16"/>
  <c r="F70" i="16"/>
  <c r="E70" i="16"/>
  <c r="F69" i="16"/>
  <c r="E69" i="16"/>
  <c r="F68" i="16"/>
  <c r="E68" i="16"/>
  <c r="F67" i="16"/>
  <c r="E67" i="16"/>
  <c r="F66" i="16"/>
  <c r="E66" i="16"/>
  <c r="F65" i="16"/>
  <c r="E65" i="16"/>
  <c r="F64" i="16"/>
  <c r="E64" i="16"/>
  <c r="F63" i="16"/>
  <c r="E63" i="16"/>
  <c r="F62" i="16"/>
  <c r="E62" i="16"/>
  <c r="F61" i="16"/>
  <c r="E61" i="16"/>
  <c r="F60" i="16"/>
  <c r="E60" i="16"/>
  <c r="F59" i="16"/>
  <c r="E59" i="16"/>
  <c r="F58" i="16"/>
  <c r="E58" i="16"/>
  <c r="F57" i="16"/>
  <c r="E57" i="16"/>
  <c r="F56" i="16"/>
  <c r="E56" i="16"/>
  <c r="F55" i="16"/>
  <c r="E55" i="16"/>
  <c r="F54" i="16"/>
  <c r="E54" i="16"/>
  <c r="F53" i="16"/>
  <c r="E53" i="16"/>
  <c r="F52" i="16"/>
  <c r="E52" i="16"/>
  <c r="F51" i="16"/>
  <c r="E51" i="16"/>
  <c r="F50" i="16"/>
  <c r="E50" i="16"/>
  <c r="F49" i="16"/>
  <c r="E49" i="16"/>
  <c r="F48" i="16"/>
  <c r="E48" i="16"/>
  <c r="F47" i="16"/>
  <c r="E47" i="16"/>
  <c r="F46" i="16"/>
  <c r="E46" i="16"/>
  <c r="F45" i="16"/>
  <c r="E45" i="16"/>
  <c r="F44" i="16"/>
  <c r="E44" i="16"/>
  <c r="F43" i="16"/>
  <c r="E43" i="16"/>
  <c r="F42" i="16"/>
  <c r="E42" i="16"/>
  <c r="F41" i="16"/>
  <c r="E41" i="16"/>
  <c r="F40" i="16"/>
  <c r="E40" i="16"/>
  <c r="F39" i="16"/>
  <c r="E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2" i="16"/>
  <c r="E32" i="16"/>
  <c r="F31" i="16"/>
  <c r="E31" i="16"/>
  <c r="F30" i="16"/>
  <c r="E30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  <c r="F5" i="16"/>
  <c r="E5" i="16"/>
  <c r="F4" i="16"/>
  <c r="E4" i="16"/>
  <c r="F71" i="15"/>
  <c r="E71" i="15"/>
  <c r="F70" i="15"/>
  <c r="E70" i="15"/>
  <c r="F69" i="15"/>
  <c r="E69" i="15"/>
  <c r="F68" i="15"/>
  <c r="E68" i="15"/>
  <c r="F67" i="15"/>
  <c r="E67" i="15"/>
  <c r="F66" i="15"/>
  <c r="E66" i="15"/>
  <c r="F65" i="15"/>
  <c r="E65" i="15"/>
  <c r="F64" i="15"/>
  <c r="E64" i="15"/>
  <c r="F63" i="15"/>
  <c r="E63" i="15"/>
  <c r="F62" i="15"/>
  <c r="E62" i="15"/>
  <c r="F61" i="15"/>
  <c r="E61" i="15"/>
  <c r="F60" i="15"/>
  <c r="E60" i="15"/>
  <c r="F59" i="15"/>
  <c r="E59" i="15"/>
  <c r="F58" i="15"/>
  <c r="E58" i="15"/>
  <c r="F57" i="15"/>
  <c r="E57" i="15"/>
  <c r="F56" i="15"/>
  <c r="E56" i="15"/>
  <c r="F55" i="15"/>
  <c r="E55" i="15"/>
  <c r="F54" i="15"/>
  <c r="E54" i="15"/>
  <c r="F53" i="15"/>
  <c r="E53" i="15"/>
  <c r="F52" i="15"/>
  <c r="E52" i="15"/>
  <c r="F51" i="15"/>
  <c r="E51" i="15"/>
  <c r="F50" i="15"/>
  <c r="E50" i="15"/>
  <c r="F49" i="15"/>
  <c r="E49" i="15"/>
  <c r="F48" i="15"/>
  <c r="E48" i="15"/>
  <c r="F47" i="15"/>
  <c r="E47" i="15"/>
  <c r="F46" i="15"/>
  <c r="E46" i="15"/>
  <c r="F45" i="15"/>
  <c r="E45" i="15"/>
  <c r="F44" i="15"/>
  <c r="E44" i="15"/>
  <c r="F43" i="15"/>
  <c r="E43" i="15"/>
  <c r="F42" i="15"/>
  <c r="E42" i="15"/>
  <c r="F41" i="15"/>
  <c r="E41" i="15"/>
  <c r="F40" i="15"/>
  <c r="E40" i="15"/>
  <c r="F39" i="15"/>
  <c r="E39" i="15"/>
  <c r="F38" i="15"/>
  <c r="E38" i="15"/>
  <c r="F37" i="15"/>
  <c r="E37" i="15"/>
  <c r="F36" i="15"/>
  <c r="E36" i="15"/>
  <c r="F35" i="15"/>
  <c r="E35" i="15"/>
  <c r="F34" i="15"/>
  <c r="E34" i="15"/>
  <c r="F33" i="15"/>
  <c r="E33" i="15"/>
  <c r="F32" i="15"/>
  <c r="E32" i="15"/>
  <c r="F31" i="15"/>
  <c r="E31" i="15"/>
  <c r="F30" i="15"/>
  <c r="E30" i="15"/>
  <c r="F29" i="15"/>
  <c r="E29" i="15"/>
  <c r="F28" i="15"/>
  <c r="E28" i="15"/>
  <c r="F27" i="15"/>
  <c r="E27" i="15"/>
  <c r="F26" i="15"/>
  <c r="E26" i="15"/>
  <c r="F25" i="15"/>
  <c r="E25" i="15"/>
  <c r="F24" i="15"/>
  <c r="E24" i="15"/>
  <c r="F23" i="15"/>
  <c r="E23" i="15"/>
  <c r="F22" i="15"/>
  <c r="E22" i="15"/>
  <c r="F21" i="15"/>
  <c r="E21" i="15"/>
  <c r="F20" i="15"/>
  <c r="E20" i="15"/>
  <c r="F19" i="15"/>
  <c r="E19" i="15"/>
  <c r="F18" i="15"/>
  <c r="E18" i="15"/>
  <c r="F17" i="15"/>
  <c r="E17" i="15"/>
  <c r="F16" i="15"/>
  <c r="E16" i="15"/>
  <c r="F15" i="15"/>
  <c r="E15" i="15"/>
  <c r="F14" i="15"/>
  <c r="E14" i="15"/>
  <c r="F13" i="15"/>
  <c r="E13" i="15"/>
  <c r="F12" i="15"/>
  <c r="E12" i="15"/>
  <c r="F11" i="15"/>
  <c r="E11" i="15"/>
  <c r="F10" i="15"/>
  <c r="E10" i="15"/>
  <c r="F9" i="15"/>
  <c r="E9" i="15"/>
  <c r="F8" i="15"/>
  <c r="E8" i="15"/>
  <c r="F7" i="15"/>
  <c r="E7" i="15"/>
  <c r="F6" i="15"/>
  <c r="E6" i="15"/>
  <c r="F5" i="15"/>
  <c r="E5" i="15"/>
  <c r="F4" i="15"/>
  <c r="E4" i="15"/>
  <c r="F71" i="14"/>
  <c r="E71" i="14"/>
  <c r="F70" i="14"/>
  <c r="E70" i="14"/>
  <c r="F69" i="14"/>
  <c r="E69" i="14"/>
  <c r="F68" i="14"/>
  <c r="E68" i="14"/>
  <c r="F67" i="14"/>
  <c r="E67" i="14"/>
  <c r="F66" i="14"/>
  <c r="E66" i="14"/>
  <c r="F65" i="14"/>
  <c r="E65" i="14"/>
  <c r="F64" i="14"/>
  <c r="E64" i="14"/>
  <c r="F63" i="14"/>
  <c r="E63" i="14"/>
  <c r="F62" i="14"/>
  <c r="E62" i="14"/>
  <c r="F61" i="14"/>
  <c r="E61" i="14"/>
  <c r="F60" i="14"/>
  <c r="E60" i="14"/>
  <c r="F59" i="14"/>
  <c r="E59" i="14"/>
  <c r="F58" i="14"/>
  <c r="E58" i="14"/>
  <c r="F57" i="14"/>
  <c r="E57" i="14"/>
  <c r="F56" i="14"/>
  <c r="E56" i="14"/>
  <c r="F55" i="14"/>
  <c r="E55" i="14"/>
  <c r="F54" i="14"/>
  <c r="E54" i="14"/>
  <c r="F53" i="14"/>
  <c r="E53" i="14"/>
  <c r="F52" i="14"/>
  <c r="E52" i="14"/>
  <c r="F51" i="14"/>
  <c r="E51" i="14"/>
  <c r="F50" i="14"/>
  <c r="E50" i="14"/>
  <c r="F49" i="14"/>
  <c r="E49" i="14"/>
  <c r="F48" i="14"/>
  <c r="E48" i="14"/>
  <c r="F47" i="14"/>
  <c r="E47" i="14"/>
  <c r="F46" i="14"/>
  <c r="E46" i="14"/>
  <c r="F45" i="14"/>
  <c r="E45" i="14"/>
  <c r="F44" i="14"/>
  <c r="E44" i="14"/>
  <c r="F43" i="14"/>
  <c r="E43" i="14"/>
  <c r="F42" i="14"/>
  <c r="E42" i="14"/>
  <c r="F41" i="14"/>
  <c r="E41" i="14"/>
  <c r="F40" i="14"/>
  <c r="E40" i="14"/>
  <c r="F39" i="14"/>
  <c r="E39" i="14"/>
  <c r="F38" i="14"/>
  <c r="E38" i="14"/>
  <c r="F37" i="14"/>
  <c r="E37" i="14"/>
  <c r="F36" i="14"/>
  <c r="E36" i="14"/>
  <c r="F35" i="14"/>
  <c r="E35" i="14"/>
  <c r="F34" i="14"/>
  <c r="E34" i="14"/>
  <c r="F33" i="14"/>
  <c r="E33" i="14"/>
  <c r="F32" i="14"/>
  <c r="E32" i="14"/>
  <c r="F31" i="14"/>
  <c r="E31" i="14"/>
  <c r="F30" i="14"/>
  <c r="E30" i="14"/>
  <c r="F29" i="14"/>
  <c r="E29" i="14"/>
  <c r="F28" i="14"/>
  <c r="E28" i="14"/>
  <c r="F27" i="14"/>
  <c r="E27" i="14"/>
  <c r="F26" i="14"/>
  <c r="E26" i="14"/>
  <c r="F25" i="14"/>
  <c r="E25" i="14"/>
  <c r="F24" i="14"/>
  <c r="E24" i="14"/>
  <c r="F23" i="14"/>
  <c r="E23" i="14"/>
  <c r="F22" i="14"/>
  <c r="E22" i="14"/>
  <c r="F21" i="14"/>
  <c r="E21" i="14"/>
  <c r="F20" i="14"/>
  <c r="E20" i="14"/>
  <c r="F19" i="14"/>
  <c r="E19" i="14"/>
  <c r="F18" i="14"/>
  <c r="E18" i="14"/>
  <c r="F17" i="14"/>
  <c r="E17" i="14"/>
  <c r="F16" i="14"/>
  <c r="E16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F7" i="14"/>
  <c r="E7" i="14"/>
  <c r="F6" i="14"/>
  <c r="E6" i="14"/>
  <c r="F5" i="14"/>
  <c r="E5" i="14"/>
  <c r="F4" i="14"/>
  <c r="E4" i="14"/>
  <c r="F71" i="13"/>
  <c r="E71" i="13"/>
  <c r="F70" i="13"/>
  <c r="E70" i="13"/>
  <c r="F69" i="13"/>
  <c r="E69" i="13"/>
  <c r="F68" i="13"/>
  <c r="E68" i="13"/>
  <c r="F67" i="13"/>
  <c r="E67" i="13"/>
  <c r="F66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8" i="13"/>
  <c r="E58" i="13"/>
  <c r="F57" i="13"/>
  <c r="E57" i="13"/>
  <c r="F56" i="13"/>
  <c r="E56" i="13"/>
  <c r="F55" i="13"/>
  <c r="E55" i="13"/>
  <c r="F54" i="13"/>
  <c r="E54" i="13"/>
  <c r="F53" i="13"/>
  <c r="E53" i="13"/>
  <c r="F52" i="13"/>
  <c r="E52" i="13"/>
  <c r="F51" i="13"/>
  <c r="E51" i="13"/>
  <c r="F50" i="13"/>
  <c r="E50" i="13"/>
  <c r="F49" i="13"/>
  <c r="E49" i="13"/>
  <c r="F48" i="13"/>
  <c r="E48" i="13"/>
  <c r="F47" i="13"/>
  <c r="E47" i="13"/>
  <c r="F46" i="13"/>
  <c r="E46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F9" i="13"/>
  <c r="E9" i="13"/>
  <c r="F8" i="13"/>
  <c r="E8" i="13"/>
  <c r="F7" i="13"/>
  <c r="E7" i="13"/>
  <c r="F6" i="13"/>
  <c r="E6" i="13"/>
  <c r="F5" i="13"/>
  <c r="E5" i="13"/>
  <c r="F4" i="13"/>
  <c r="E4" i="13"/>
  <c r="F71" i="12"/>
  <c r="E71" i="12"/>
  <c r="F70" i="12"/>
  <c r="E70" i="12"/>
  <c r="F69" i="12"/>
  <c r="E69" i="12"/>
  <c r="F68" i="12"/>
  <c r="E68" i="12"/>
  <c r="F67" i="12"/>
  <c r="E67" i="12"/>
  <c r="F66" i="12"/>
  <c r="E66" i="12"/>
  <c r="F65" i="12"/>
  <c r="E65" i="12"/>
  <c r="F64" i="12"/>
  <c r="E64" i="12"/>
  <c r="F63" i="12"/>
  <c r="E63" i="12"/>
  <c r="F62" i="12"/>
  <c r="E62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5" i="12"/>
  <c r="E5" i="12"/>
  <c r="F4" i="12"/>
  <c r="E4" i="12"/>
  <c r="F71" i="11"/>
  <c r="E71" i="11"/>
  <c r="F70" i="11"/>
  <c r="E70" i="11"/>
  <c r="F69" i="11"/>
  <c r="E69" i="11"/>
  <c r="F68" i="11"/>
  <c r="E68" i="11"/>
  <c r="F67" i="11"/>
  <c r="E67" i="11"/>
  <c r="F66" i="11"/>
  <c r="E66" i="11"/>
  <c r="F65" i="11"/>
  <c r="E65" i="11"/>
  <c r="F64" i="11"/>
  <c r="E64" i="11"/>
  <c r="F63" i="11"/>
  <c r="E63" i="11"/>
  <c r="F62" i="11"/>
  <c r="E62" i="11"/>
  <c r="F61" i="11"/>
  <c r="E61" i="11"/>
  <c r="F60" i="11"/>
  <c r="E60" i="11"/>
  <c r="F59" i="11"/>
  <c r="E59" i="11"/>
  <c r="F58" i="11"/>
  <c r="E58" i="11"/>
  <c r="F57" i="11"/>
  <c r="E57" i="11"/>
  <c r="F56" i="11"/>
  <c r="E56" i="11"/>
  <c r="F55" i="11"/>
  <c r="E55" i="11"/>
  <c r="F54" i="11"/>
  <c r="E54" i="11"/>
  <c r="F53" i="11"/>
  <c r="E53" i="11"/>
  <c r="F52" i="11"/>
  <c r="E52" i="11"/>
  <c r="F51" i="11"/>
  <c r="E51" i="11"/>
  <c r="F50" i="11"/>
  <c r="E50" i="11"/>
  <c r="F49" i="11"/>
  <c r="E49" i="11"/>
  <c r="F48" i="11"/>
  <c r="E48" i="11"/>
  <c r="F47" i="11"/>
  <c r="E47" i="11"/>
  <c r="F46" i="11"/>
  <c r="E46" i="11"/>
  <c r="F45" i="11"/>
  <c r="E45" i="11"/>
  <c r="F44" i="11"/>
  <c r="E44" i="11"/>
  <c r="F43" i="11"/>
  <c r="E43" i="11"/>
  <c r="F42" i="11"/>
  <c r="E42" i="11"/>
  <c r="F41" i="11"/>
  <c r="E41" i="11"/>
  <c r="F40" i="11"/>
  <c r="E40" i="11"/>
  <c r="F39" i="11"/>
  <c r="E39" i="11"/>
  <c r="F38" i="11"/>
  <c r="E38" i="11"/>
  <c r="F37" i="11"/>
  <c r="E37" i="11"/>
  <c r="F36" i="11"/>
  <c r="E36" i="11"/>
  <c r="F35" i="11"/>
  <c r="E35" i="11"/>
  <c r="F34" i="11"/>
  <c r="E34" i="11"/>
  <c r="F33" i="11"/>
  <c r="E33" i="11"/>
  <c r="F32" i="11"/>
  <c r="E32" i="11"/>
  <c r="F31" i="11"/>
  <c r="E31" i="11"/>
  <c r="F30" i="11"/>
  <c r="E30" i="11"/>
  <c r="F29" i="11"/>
  <c r="E29" i="11"/>
  <c r="F28" i="11"/>
  <c r="E28" i="11"/>
  <c r="F27" i="11"/>
  <c r="E27" i="11"/>
  <c r="F26" i="11"/>
  <c r="E26" i="11"/>
  <c r="F25" i="11"/>
  <c r="E25" i="11"/>
  <c r="F24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4" i="11"/>
  <c r="E4" i="11"/>
  <c r="F71" i="10"/>
  <c r="E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1" i="10"/>
  <c r="E61" i="10"/>
  <c r="F60" i="10"/>
  <c r="E60" i="10"/>
  <c r="F59" i="10"/>
  <c r="E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9" i="10"/>
  <c r="E49" i="10"/>
  <c r="F48" i="10"/>
  <c r="E48" i="10"/>
  <c r="F47" i="10"/>
  <c r="E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7" i="10"/>
  <c r="E37" i="10"/>
  <c r="F36" i="10"/>
  <c r="E36" i="10"/>
  <c r="F35" i="10"/>
  <c r="E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8" i="10"/>
  <c r="E8" i="10"/>
  <c r="F7" i="10"/>
  <c r="E7" i="10"/>
  <c r="F6" i="10"/>
  <c r="E6" i="10"/>
  <c r="F5" i="10"/>
  <c r="E5" i="10"/>
  <c r="F4" i="10"/>
  <c r="E4" i="10"/>
  <c r="F71" i="9"/>
  <c r="E71" i="9"/>
  <c r="F70" i="9"/>
  <c r="E70" i="9"/>
  <c r="F69" i="9"/>
  <c r="E69" i="9"/>
  <c r="F68" i="9"/>
  <c r="E68" i="9"/>
  <c r="F67" i="9"/>
  <c r="E67" i="9"/>
  <c r="F66" i="9"/>
  <c r="E66" i="9"/>
  <c r="F65" i="9"/>
  <c r="E65" i="9"/>
  <c r="F64" i="9"/>
  <c r="E64" i="9"/>
  <c r="F63" i="9"/>
  <c r="E63" i="9"/>
  <c r="F62" i="9"/>
  <c r="E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F52" i="9"/>
  <c r="E52" i="9"/>
  <c r="F51" i="9"/>
  <c r="E51" i="9"/>
  <c r="F50" i="9"/>
  <c r="E50" i="9"/>
  <c r="F49" i="9"/>
  <c r="E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9" i="9"/>
  <c r="E39" i="9"/>
  <c r="F38" i="9"/>
  <c r="E38" i="9"/>
  <c r="F37" i="9"/>
  <c r="E37" i="9"/>
  <c r="F36" i="9"/>
  <c r="E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F8" i="9"/>
  <c r="E8" i="9"/>
  <c r="F7" i="9"/>
  <c r="E7" i="9"/>
  <c r="F6" i="9"/>
  <c r="E6" i="9"/>
  <c r="F5" i="9"/>
  <c r="E5" i="9"/>
  <c r="F4" i="9"/>
  <c r="E4" i="9"/>
  <c r="F71" i="8"/>
  <c r="E71" i="8"/>
  <c r="F70" i="8"/>
  <c r="E70" i="8"/>
  <c r="F69" i="8"/>
  <c r="E69" i="8"/>
  <c r="F68" i="8"/>
  <c r="E68" i="8"/>
  <c r="F67" i="8"/>
  <c r="E67" i="8"/>
  <c r="F66" i="8"/>
  <c r="E66" i="8"/>
  <c r="F65" i="8"/>
  <c r="E65" i="8"/>
  <c r="F64" i="8"/>
  <c r="E64" i="8"/>
  <c r="F63" i="8"/>
  <c r="E63" i="8"/>
  <c r="F62" i="8"/>
  <c r="E62" i="8"/>
  <c r="F61" i="8"/>
  <c r="E61" i="8"/>
  <c r="F60" i="8"/>
  <c r="E60" i="8"/>
  <c r="F59" i="8"/>
  <c r="E59" i="8"/>
  <c r="F58" i="8"/>
  <c r="E58" i="8"/>
  <c r="F57" i="8"/>
  <c r="E57" i="8"/>
  <c r="F56" i="8"/>
  <c r="E56" i="8"/>
  <c r="F55" i="8"/>
  <c r="E55" i="8"/>
  <c r="F54" i="8"/>
  <c r="E54" i="8"/>
  <c r="F53" i="8"/>
  <c r="E53" i="8"/>
  <c r="F52" i="8"/>
  <c r="E52" i="8"/>
  <c r="F51" i="8"/>
  <c r="E51" i="8"/>
  <c r="F50" i="8"/>
  <c r="E50" i="8"/>
  <c r="F49" i="8"/>
  <c r="E49" i="8"/>
  <c r="F48" i="8"/>
  <c r="E48" i="8"/>
  <c r="F47" i="8"/>
  <c r="E47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F39" i="8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F4" i="8"/>
  <c r="E4" i="8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F61" i="7"/>
  <c r="E61" i="7"/>
  <c r="F60" i="7"/>
  <c r="E60" i="7"/>
  <c r="F59" i="7"/>
  <c r="E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6" i="7"/>
  <c r="E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71" i="5"/>
  <c r="E71" i="5"/>
  <c r="F70" i="5"/>
  <c r="E70" i="5"/>
  <c r="F69" i="5"/>
  <c r="E69" i="5"/>
  <c r="F68" i="5"/>
  <c r="E68" i="5"/>
  <c r="F67" i="5"/>
  <c r="E67" i="5"/>
  <c r="F66" i="5"/>
  <c r="E66" i="5"/>
  <c r="F65" i="5"/>
  <c r="E65" i="5"/>
  <c r="F64" i="5"/>
  <c r="E64" i="5"/>
  <c r="F63" i="5"/>
  <c r="E63" i="5"/>
  <c r="F62" i="5"/>
  <c r="E62" i="5"/>
  <c r="F61" i="5"/>
  <c r="E61" i="5"/>
  <c r="F60" i="5"/>
  <c r="E60" i="5"/>
  <c r="F59" i="5"/>
  <c r="E59" i="5"/>
  <c r="F58" i="5"/>
  <c r="E58" i="5"/>
  <c r="F57" i="5"/>
  <c r="E57" i="5"/>
  <c r="F56" i="5"/>
  <c r="E56" i="5"/>
  <c r="F55" i="5"/>
  <c r="E55" i="5"/>
  <c r="F54" i="5"/>
  <c r="E54" i="5"/>
  <c r="F53" i="5"/>
  <c r="E53" i="5"/>
  <c r="F52" i="5"/>
  <c r="E52" i="5"/>
  <c r="F51" i="5"/>
  <c r="E51" i="5"/>
  <c r="F50" i="5"/>
  <c r="E50" i="5"/>
  <c r="F49" i="5"/>
  <c r="E49" i="5"/>
  <c r="F48" i="5"/>
  <c r="E48" i="5"/>
  <c r="F47" i="5"/>
  <c r="E47" i="5"/>
  <c r="F46" i="5"/>
  <c r="E46" i="5"/>
  <c r="F45" i="5"/>
  <c r="E45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4" i="5"/>
  <c r="E4" i="5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71" i="3" l="1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<sst xmlns="http://schemas.openxmlformats.org/spreadsheetml/2006/main" count="3912" uniqueCount="139">
  <si>
    <t>I-IX 2015.</t>
  </si>
  <si>
    <t>A</t>
  </si>
  <si>
    <t>III</t>
  </si>
  <si>
    <t>1.1</t>
  </si>
  <si>
    <t>1.2</t>
  </si>
  <si>
    <t>1.3</t>
  </si>
  <si>
    <t>2</t>
  </si>
  <si>
    <t>3</t>
  </si>
  <si>
    <t>V</t>
  </si>
  <si>
    <t>I-IX 2016.</t>
  </si>
  <si>
    <t>Самодоприноси</t>
  </si>
  <si>
    <t>Порез на имовину "у статици"</t>
  </si>
  <si>
    <t>Накнада за коришћење грађевинског земљишта</t>
  </si>
  <si>
    <t>Допринос за уређивање грађевинског земљишта</t>
  </si>
  <si>
    <t>Накнада за уређивање грађевинског земљишта</t>
  </si>
  <si>
    <t>Приходи од закупнине за грађевинско земљиште</t>
  </si>
  <si>
    <t>Остале комуналне таксе</t>
  </si>
  <si>
    <t>Комуналнa такса за држање моторних, друмских и прикључних возила, осим пољопривредних возила и машина</t>
  </si>
  <si>
    <t>Комунална такса за истицање фирме</t>
  </si>
  <si>
    <t>Посебна накнада за заштиту и унапређење
животне средине</t>
  </si>
  <si>
    <t>Приходи од новчаних казни</t>
  </si>
  <si>
    <t>Приходи од камата</t>
  </si>
  <si>
    <t>Административне таксе</t>
  </si>
  <si>
    <t>Приходи органа</t>
  </si>
  <si>
    <t>Добровољни трансфери од физичких и правних лица</t>
  </si>
  <si>
    <t xml:space="preserve">Комунална такса за коришћење простора на јавним површинама </t>
  </si>
  <si>
    <t>Боравишна такса</t>
  </si>
  <si>
    <t>Накнада за употребу општинских путева</t>
  </si>
  <si>
    <t xml:space="preserve">Приходи од продаје добара и услуга од стране тржишних организација </t>
  </si>
  <si>
    <t>Накнада по основу конверзије права коришћења у право својине</t>
  </si>
  <si>
    <t>Такса за озакоњење објеката</t>
  </si>
  <si>
    <t>Комунална такса за коришћење рекламних паноа</t>
  </si>
  <si>
    <t>Дивиденде буџета општина и градова</t>
  </si>
  <si>
    <t>Мешовити, неодређени и остали приходи</t>
  </si>
  <si>
    <t>Донације</t>
  </si>
  <si>
    <t>УСТУПЉЕНИ ПРИХОДИ (А+Б)</t>
  </si>
  <si>
    <t>Порез на зараде</t>
  </si>
  <si>
    <t>Порез на друге приходе</t>
  </si>
  <si>
    <t>Порез на пренос апсолутних права</t>
  </si>
  <si>
    <t>Средства остварена од давања у закуп пољопривредног земљишта</t>
  </si>
  <si>
    <t>Порез на приходе од самoсталне делатности</t>
  </si>
  <si>
    <t>Накнада за коришћење минералних сировина и геотермалних ресурса</t>
  </si>
  <si>
    <t>Порез на приходе од непокретности</t>
  </si>
  <si>
    <t>Годишња накнада за друмска моторна возила, тракторе и прикључна возила</t>
  </si>
  <si>
    <t>Накнаде за загађивање животне средине</t>
  </si>
  <si>
    <t>Порез на наслеђе и поклон</t>
  </si>
  <si>
    <t>Накнада за промену намене обрадивог пољопривредног земљишта</t>
  </si>
  <si>
    <t>Порез на приходе спортиста и спортских стручњака</t>
  </si>
  <si>
    <t>Порез на фонд зарада</t>
  </si>
  <si>
    <t>Порез на капиталне добитке</t>
  </si>
  <si>
    <t>Накнадe за шуме</t>
  </si>
  <si>
    <t>Порез на приход од пољопривреде и шумарства</t>
  </si>
  <si>
    <t>ТРАНСФЕРИ ОД ДРУГИХ НИВОА ВЛАСТИ</t>
  </si>
  <si>
    <t>Трансфери из буџера АП Војводине (од 1.1 до 1.3)</t>
  </si>
  <si>
    <t>Ненаменски трансфер</t>
  </si>
  <si>
    <t>Текући наменски трансфер од АП Војводине</t>
  </si>
  <si>
    <t>Капитални наменски трансфер од АП Војводине</t>
  </si>
  <si>
    <t>Трансфери из буџета Републике Србије</t>
  </si>
  <si>
    <t>Трансфери од општина у корист нивоа градова</t>
  </si>
  <si>
    <t>Трансфери од градова у корист нивоа општина</t>
  </si>
  <si>
    <t>ТЕКУЋИ ПРИХОДИ ( I+II+III)</t>
  </si>
  <si>
    <t>Примања од продаје нефинансијске имовине</t>
  </si>
  <si>
    <t>Примања од продаје непокретности</t>
  </si>
  <si>
    <t>Примања од продаје покретних ствари</t>
  </si>
  <si>
    <t>Примања од продаје земљишта</t>
  </si>
  <si>
    <t>Примања од продаје осталих основних средстава</t>
  </si>
  <si>
    <t>Примања од продаје робе за даљу продају</t>
  </si>
  <si>
    <t>Примања од задуживања и продаје финансијске имовине</t>
  </si>
  <si>
    <t>Примања од отплате кредита</t>
  </si>
  <si>
    <t>Примања од продаје домаћих акција и осталог капитала</t>
  </si>
  <si>
    <t>Примања од задуживања</t>
  </si>
  <si>
    <t>ПРИМАЊА</t>
  </si>
  <si>
    <t>Б</t>
  </si>
  <si>
    <t>номинални раст/ пад</t>
  </si>
  <si>
    <t>% ном.раста/ пада</t>
  </si>
  <si>
    <t>у динарима</t>
  </si>
  <si>
    <t>Остали уступљени приходи (oд 1 до 16)</t>
  </si>
  <si>
    <t>ИЗВОРНИ ПРИХОДИ (од 1 до 27)</t>
  </si>
  <si>
    <t>I</t>
  </si>
  <si>
    <t>II</t>
  </si>
  <si>
    <t>IV</t>
  </si>
  <si>
    <t>Порез на приходе од давања у закуп покретних  ствари</t>
  </si>
  <si>
    <t>Концесиона накнада за обављање комуналне делатности</t>
  </si>
  <si>
    <t xml:space="preserve">Приходи од продаје добара и услуга или закупа од стране трж. организација </t>
  </si>
  <si>
    <t>Примања од продаје робних резерви</t>
  </si>
  <si>
    <t>I-IX
2015.</t>
  </si>
  <si>
    <t>I-IX
2016.</t>
  </si>
  <si>
    <t>Посебна накнада за заштиту и унапређење животне средине</t>
  </si>
  <si>
    <t>Порез на приходе од давања у закуп покретних ствари</t>
  </si>
  <si>
    <t>номинални
раст/ пад</t>
  </si>
  <si>
    <t>% ном.
раста/ пада</t>
  </si>
  <si>
    <t>Табела V: Буџетски приходи и примања општине Ада у периоду јануар-септембар 2015. и 2016 године, по облицима прихода</t>
  </si>
  <si>
    <t>Буџетски приходи и примања града Новог Сада  у периоду јануар - септембар 2015. и 2016 године, по облицима прихода</t>
  </si>
  <si>
    <t>Буџетски приходи и примања града Суботице у периоду јануар - септембар 2015. и 2016 године, по облицима прихода</t>
  </si>
  <si>
    <t>Буџетски приходи и примања града Сремске Митровице у периоду јануар - септембар 2015. и 2016 године, по облицима прихода</t>
  </si>
  <si>
    <t>Буџетски приходи и примања града Сомбора у периоду јануар - септембар 2015. и 2016 године, по облицима прихода</t>
  </si>
  <si>
    <t>Буџетски приходи и примања града Панчева у периоду јануар - септембар 2015. и 2016 године, по облицима прихода</t>
  </si>
  <si>
    <t>Буџетски приходи и примања града Кикинда у периоду јануар-септембар 2015. и 2016 године, по облицима прихода</t>
  </si>
  <si>
    <t>Буџетски приходи и примања града Зрењанин у периоду јануар-септембар 2015. и 2016 године, по облицима прихода</t>
  </si>
  <si>
    <t>Буџетски приходи и примања града Вршац у периоду јануар-септембар 2015. и 2016 године, по облицима прихода</t>
  </si>
  <si>
    <t>Буџетски приходи и примања општине Шид у периоду јануар - септембар 2015. и 2016 године, по облицима прихода</t>
  </si>
  <si>
    <t>Буџетски приходи и примања општине Чока у периоду јануар - септембар 2015. и 2016 године, по облицима прихода</t>
  </si>
  <si>
    <t>Буџетски приходи и примања општине Тител у периоду јануар - септембар 2015. и 2016 године, по облицима прихода</t>
  </si>
  <si>
    <t>Буџетски приходи и примања општине Темерин у периоду јануар - септембар 2015. и 2016 године, по облицима прихода</t>
  </si>
  <si>
    <t>Буџетски приходи и примања општине Стара Пазова у периоду јануар - септембар 2015. и 2016 године, по облицима прихода</t>
  </si>
  <si>
    <t>Буџетски приходи и примања општине Сремски Карловци у периоду јануар - септембар 2015. и 2016 године, по облицима прихода</t>
  </si>
  <si>
    <t>Буџетски приходи и примања општине Србобран у периоду јануар - септембар 2015. и 2016 године, по облицима прихода</t>
  </si>
  <si>
    <t>Буџетски приходи и примања општине Сечањ у периоду јануар - септембар 2015. и 2016 године, по облицима прихода</t>
  </si>
  <si>
    <t>Буџетски приходи и примања општине Сента у периоду јануар - септембар 2015. и 2016 године, по облицима прихода</t>
  </si>
  <si>
    <t>Буџетски приходи и примања општине Рума у периоду јануар - септембар 2015. и 2016 године, по облицима прихода</t>
  </si>
  <si>
    <t>Буџетски приходи и примања општине Пландиште у периоду јануар - септембар 2015. и 2016 године, по облицима прихода</t>
  </si>
  <si>
    <t>Буџетски приходи и примања општине Пећинци у периоду јануар - септембар 2015. и 2016 године, по облицима прихода</t>
  </si>
  <si>
    <t>Буџетски приходи и примања општине Оџаци у периоду јануар - септембар 2015. и 2016 године, по облицима прихода</t>
  </si>
  <si>
    <t>Буџетски приходи и примања општине Опово у периоду јануар - септембар 2015. и 2016 године, по облицима прихода</t>
  </si>
  <si>
    <t>Буџетски приходи и примања општине Нови Кнежевац у периоду јануар - септембар 2015. и 2016 године, по облицима прихода</t>
  </si>
  <si>
    <t>Буџетски приходи и примања општине Нови Бечеј у периоду јануар - септембар 2015. и 2016 године, по облицима прихода</t>
  </si>
  <si>
    <t>Буџетски приходи и примања општине Нова Црња у периоду јануар - септембар 2015. и 2016 године, по облицима прихода</t>
  </si>
  <si>
    <t>Буџетски приходи и примања општине Мали Иђош у периоду јануар - септембар 2015. и 2016 године, по облицима прихода</t>
  </si>
  <si>
    <t>Буџетски приходи и примања општине Кула у периоду јануар-септембар 2015. и 2016 године, по облицима прихода</t>
  </si>
  <si>
    <t>Буџетски приходи и примања општине Ковин у периоду јануар-септембар 2015. и 2016 године, по облицима прихода</t>
  </si>
  <si>
    <t>Буџетски приходи и примања општине Ковачица у периоду јануар-септембар 2015. и 2016 године, по облицима прихода</t>
  </si>
  <si>
    <t>Буџетски приходи и примања општине Кањижа у периоду јануар-септембар 2015. и 2016 године, по облицима прихода</t>
  </si>
  <si>
    <t>Буџетски приходи и примања општине Ириг у периоду јануар-септембар 2015. и 2016 године, по облицима прихода</t>
  </si>
  <si>
    <t>Буџетски приходи и примања општине Инђија у периоду јануар-септембар 2015. и 2016 године, по облицима прихода</t>
  </si>
  <si>
    <t>Буџетски приходи и примања општине Житиште у периоду јануар-септембар 2015. и 2016 године, по облицима прихода</t>
  </si>
  <si>
    <t>Буџетски приходи и примања општине Жабаљ у периоду јануар-септембар 2015. и 2016 године, по облицима прихода</t>
  </si>
  <si>
    <t>Буџетски приходи и примања општине Врбас у периоду јануар-септембар 2015. и 2016 године, по облицима прихода</t>
  </si>
  <si>
    <t>Буџетски приходи и примања општине Бечеј у периоду јануар-септембар 2015. и 2016 године, по облицима прихода</t>
  </si>
  <si>
    <t>Буџетски приходи и примања општине Беочин у периоду јануар-септембар 2015. и 2016 године, по облицима прихода</t>
  </si>
  <si>
    <t>Буџетски приходи и примања општине Бела Црква  у периоду јануар-септембар 2015. и 2016 године, по облицима прихода</t>
  </si>
  <si>
    <t>Буџетски приходи и примања општине Бачки Петровац у периоду јануар-септембар 2015. и 2016 године, по облицима прихода</t>
  </si>
  <si>
    <t>Буџетски приходи и примања општине Бачка Топола у периоду јануар-септембар 2015. и 2016 године, по облицима прихода</t>
  </si>
  <si>
    <t>Буџетски приходи и примања општине Бачка Паланка у периоду јануар-септембар 2015. и 2016 године, по облицима прихода</t>
  </si>
  <si>
    <t>Буџетски приходи и примања општине Бач у периоду јануар-септембар 2015. и 2016 године, по облицима прихода</t>
  </si>
  <si>
    <t>Буџетски приходи и примања општине Апатин у периоду јануар-септембар 2015. и 2016 године, по облицима прихода</t>
  </si>
  <si>
    <t>Буџетски приходи и примања општине Aлибунар у периоду јануар-септембар 2015. и 2016 године, по облицима прихода</t>
  </si>
  <si>
    <t>Назив буџетских прихода и примања</t>
  </si>
  <si>
    <t>БУЏЕТСКИ ПРИХОДИ И ПРИМАЊА IV+V</t>
  </si>
  <si>
    <t>УКУПНИ БУЏЕТСКИ ПРИХОДИ И ПРИМАЊА IV+V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</si>
</sst>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  <charset val="204"/>
    </font>
    <font>
      <sz val="10"/>
      <color theme="1"/>
      <name val="Verdana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2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81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3" fontId="6" fillId="3" borderId="5" xfId="0" applyNumberFormat="1" applyFont="1" applyFill="1" applyBorder="1"/>
    <xf numFmtId="164" fontId="6" fillId="3" borderId="5" xfId="0" applyNumberFormat="1" applyFont="1" applyFill="1" applyBorder="1"/>
    <xf numFmtId="0" fontId="7" fillId="0" borderId="4" xfId="0" applyFont="1" applyBorder="1" applyAlignment="1">
      <alignment wrapText="1"/>
    </xf>
    <xf numFmtId="3" fontId="7" fillId="0" borderId="4" xfId="0" applyNumberFormat="1" applyFont="1" applyBorder="1"/>
    <xf numFmtId="164" fontId="7" fillId="0" borderId="4" xfId="0" applyNumberFormat="1" applyFont="1" applyBorder="1"/>
    <xf numFmtId="0" fontId="7" fillId="0" borderId="4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/>
    <xf numFmtId="164" fontId="7" fillId="0" borderId="4" xfId="0" applyNumberFormat="1" applyFont="1" applyFill="1" applyBorder="1"/>
    <xf numFmtId="0" fontId="6" fillId="3" borderId="4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/>
    <xf numFmtId="164" fontId="6" fillId="3" borderId="4" xfId="0" applyNumberFormat="1" applyFont="1" applyFill="1" applyBorder="1"/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/>
    <xf numFmtId="164" fontId="6" fillId="0" borderId="4" xfId="0" applyNumberFormat="1" applyFont="1" applyBorder="1"/>
    <xf numFmtId="0" fontId="6" fillId="0" borderId="4" xfId="0" applyFont="1" applyBorder="1" applyAlignment="1">
      <alignment wrapText="1"/>
    </xf>
    <xf numFmtId="0" fontId="6" fillId="0" borderId="2" xfId="0" applyFont="1" applyBorder="1" applyAlignment="1">
      <alignment wrapText="1"/>
    </xf>
    <xf numFmtId="3" fontId="6" fillId="0" borderId="2" xfId="0" applyNumberFormat="1" applyFont="1" applyBorder="1"/>
    <xf numFmtId="164" fontId="6" fillId="0" borderId="2" xfId="0" applyNumberFormat="1" applyFont="1" applyBorder="1"/>
    <xf numFmtId="0" fontId="6" fillId="4" borderId="6" xfId="0" applyFont="1" applyFill="1" applyBorder="1" applyAlignment="1">
      <alignment horizontal="center" vertical="center" wrapText="1"/>
    </xf>
    <xf numFmtId="3" fontId="6" fillId="4" borderId="6" xfId="0" applyNumberFormat="1" applyFont="1" applyFill="1" applyBorder="1"/>
    <xf numFmtId="164" fontId="6" fillId="4" borderId="6" xfId="0" applyNumberFormat="1" applyFont="1" applyFill="1" applyBorder="1"/>
    <xf numFmtId="0" fontId="7" fillId="0" borderId="0" xfId="0" applyFont="1" applyFill="1"/>
    <xf numFmtId="0" fontId="6" fillId="0" borderId="4" xfId="0" applyFont="1" applyFill="1" applyBorder="1" applyAlignment="1">
      <alignment wrapText="1"/>
    </xf>
    <xf numFmtId="3" fontId="6" fillId="0" borderId="4" xfId="0" applyNumberFormat="1" applyFont="1" applyFill="1" applyBorder="1"/>
    <xf numFmtId="164" fontId="6" fillId="0" borderId="4" xfId="0" applyNumberFormat="1" applyFont="1" applyFill="1" applyBorder="1"/>
    <xf numFmtId="0" fontId="7" fillId="0" borderId="2" xfId="0" applyFont="1" applyBorder="1" applyAlignment="1">
      <alignment wrapText="1"/>
    </xf>
    <xf numFmtId="3" fontId="7" fillId="0" borderId="2" xfId="0" applyNumberFormat="1" applyFont="1" applyBorder="1"/>
    <xf numFmtId="164" fontId="7" fillId="0" borderId="2" xfId="0" applyNumberFormat="1" applyFont="1" applyBorder="1"/>
    <xf numFmtId="0" fontId="6" fillId="4" borderId="3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/>
    <xf numFmtId="164" fontId="6" fillId="4" borderId="3" xfId="0" applyNumberFormat="1" applyFont="1" applyFill="1" applyBorder="1"/>
    <xf numFmtId="0" fontId="6" fillId="0" borderId="1" xfId="0" applyFont="1" applyBorder="1" applyAlignment="1">
      <alignment horizontal="left" vertical="top"/>
    </xf>
    <xf numFmtId="0" fontId="7" fillId="2" borderId="3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3" fontId="7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3" fontId="7" fillId="0" borderId="4" xfId="0" applyNumberFormat="1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9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3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 3" xfId="10"/>
    <cellStyle name="Normal 3 2" xfId="11"/>
    <cellStyle name="Normal 3 3" xfId="12"/>
    <cellStyle name="Normal 3 4" xfId="13"/>
    <cellStyle name="Normal 3 5" xfId="14"/>
    <cellStyle name="Normal 3 6" xfId="15"/>
    <cellStyle name="Normal 3 7" xfId="16"/>
    <cellStyle name="Normal 3 8" xfId="17"/>
    <cellStyle name="Normal 3 9" xfId="18"/>
    <cellStyle name="Normal 4" xfId="19"/>
    <cellStyle name="Normal 5" xfId="20"/>
    <cellStyle name="Normal 6" xfId="21"/>
    <cellStyle name="Normal 6 2" xfId="22"/>
    <cellStyle name="Normal 6 3" xfId="23"/>
    <cellStyle name="Normal 6 4" xfId="24"/>
    <cellStyle name="Normal 6 5" xfId="25"/>
    <cellStyle name="Normal 7" xfId="26"/>
    <cellStyle name="Normal 7 2" xfId="27"/>
    <cellStyle name="Normal 7 3" xfId="28"/>
    <cellStyle name="Normal 7 4" xfId="29"/>
    <cellStyle name="Normal 8" xfId="30"/>
    <cellStyle name="Normal 8 2" xfId="31"/>
  </cellStyles>
  <dxfs count="81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O13" sqref="O13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x14ac:dyDescent="0.2">
      <c r="A1" s="78" t="s">
        <v>91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125245775</v>
      </c>
      <c r="D4" s="14">
        <f>SUM(D5:D31)</f>
        <v>122674099</v>
      </c>
      <c r="E4" s="14">
        <f>D4-C4</f>
        <v>-2571676</v>
      </c>
      <c r="F4" s="15">
        <f>D4/C4-100%</f>
        <v>-2.0533035944725442E-2</v>
      </c>
    </row>
    <row r="5" spans="1:6" x14ac:dyDescent="0.2">
      <c r="A5" s="48">
        <v>1</v>
      </c>
      <c r="B5" s="16" t="s">
        <v>10</v>
      </c>
      <c r="C5" s="17">
        <v>30527114</v>
      </c>
      <c r="D5" s="17">
        <v>34260599</v>
      </c>
      <c r="E5" s="17">
        <f t="shared" ref="E5:E68" si="0">D5-C5</f>
        <v>3733485</v>
      </c>
      <c r="F5" s="18">
        <f t="shared" ref="F5:F68" si="1">D5/C5-100%</f>
        <v>0.12230062101514094</v>
      </c>
    </row>
    <row r="6" spans="1:6" x14ac:dyDescent="0.2">
      <c r="A6" s="49">
        <v>2</v>
      </c>
      <c r="B6" s="16" t="s">
        <v>11</v>
      </c>
      <c r="C6" s="17">
        <v>61612929</v>
      </c>
      <c r="D6" s="17">
        <v>55673135</v>
      </c>
      <c r="E6" s="17">
        <f t="shared" si="0"/>
        <v>-5939794</v>
      </c>
      <c r="F6" s="18">
        <f t="shared" si="1"/>
        <v>-9.6404993179272536E-2</v>
      </c>
    </row>
    <row r="7" spans="1:6" x14ac:dyDescent="0.2">
      <c r="A7" s="48">
        <v>3</v>
      </c>
      <c r="B7" s="16" t="s">
        <v>12</v>
      </c>
      <c r="C7" s="17">
        <v>2368035</v>
      </c>
      <c r="D7" s="17">
        <v>3973953</v>
      </c>
      <c r="E7" s="17">
        <f t="shared" si="0"/>
        <v>1605918</v>
      </c>
      <c r="F7" s="18">
        <f t="shared" si="1"/>
        <v>0.67816480753029418</v>
      </c>
    </row>
    <row r="8" spans="1:6" x14ac:dyDescent="0.2">
      <c r="A8" s="48">
        <v>4</v>
      </c>
      <c r="B8" s="16" t="s">
        <v>13</v>
      </c>
      <c r="C8" s="17">
        <v>23588</v>
      </c>
      <c r="D8" s="17">
        <v>414172</v>
      </c>
      <c r="E8" s="17">
        <f t="shared" si="0"/>
        <v>390584</v>
      </c>
      <c r="F8" s="18">
        <f t="shared" si="1"/>
        <v>16.558589113108361</v>
      </c>
    </row>
    <row r="9" spans="1:6" x14ac:dyDescent="0.2">
      <c r="A9" s="48">
        <v>5</v>
      </c>
      <c r="B9" s="16" t="s">
        <v>14</v>
      </c>
      <c r="C9" s="17">
        <v>1030939</v>
      </c>
      <c r="D9" s="17">
        <v>0</v>
      </c>
      <c r="E9" s="17">
        <f t="shared" si="0"/>
        <v>-1030939</v>
      </c>
      <c r="F9" s="18">
        <f t="shared" si="1"/>
        <v>-1</v>
      </c>
    </row>
    <row r="10" spans="1:6" x14ac:dyDescent="0.2">
      <c r="A10" s="48">
        <v>6</v>
      </c>
      <c r="B10" s="16" t="s">
        <v>83</v>
      </c>
      <c r="C10" s="17">
        <v>109220</v>
      </c>
      <c r="D10" s="17">
        <v>650120</v>
      </c>
      <c r="E10" s="17">
        <f t="shared" si="0"/>
        <v>540900</v>
      </c>
      <c r="F10" s="18">
        <f t="shared" si="1"/>
        <v>4.9523896722212051</v>
      </c>
    </row>
    <row r="11" spans="1:6" x14ac:dyDescent="0.2">
      <c r="A11" s="48">
        <v>7</v>
      </c>
      <c r="B11" s="16" t="s">
        <v>15</v>
      </c>
      <c r="C11" s="17">
        <v>367080</v>
      </c>
      <c r="D11" s="17">
        <v>0</v>
      </c>
      <c r="E11" s="17">
        <f t="shared" si="0"/>
        <v>-367080</v>
      </c>
      <c r="F11" s="18">
        <f t="shared" si="1"/>
        <v>-1</v>
      </c>
    </row>
    <row r="12" spans="1:6" x14ac:dyDescent="0.2">
      <c r="A12" s="49">
        <v>8</v>
      </c>
      <c r="B12" s="16" t="s">
        <v>16</v>
      </c>
      <c r="C12" s="17">
        <v>22800</v>
      </c>
      <c r="D12" s="17">
        <v>4575</v>
      </c>
      <c r="E12" s="17">
        <f t="shared" si="0"/>
        <v>-18225</v>
      </c>
      <c r="F12" s="18">
        <f t="shared" si="1"/>
        <v>-0.79934210526315785</v>
      </c>
    </row>
    <row r="13" spans="1:6" ht="25.5" x14ac:dyDescent="0.2">
      <c r="A13" s="48">
        <v>9</v>
      </c>
      <c r="B13" s="16" t="s">
        <v>17</v>
      </c>
      <c r="C13" s="17">
        <v>5575897</v>
      </c>
      <c r="D13" s="17">
        <v>5899757</v>
      </c>
      <c r="E13" s="17">
        <f t="shared" si="0"/>
        <v>323860</v>
      </c>
      <c r="F13" s="18">
        <f t="shared" si="1"/>
        <v>5.8082134587493339E-2</v>
      </c>
    </row>
    <row r="14" spans="1:6" x14ac:dyDescent="0.2">
      <c r="A14" s="49">
        <v>10</v>
      </c>
      <c r="B14" s="16" t="s">
        <v>18</v>
      </c>
      <c r="C14" s="17">
        <v>5811440</v>
      </c>
      <c r="D14" s="17">
        <v>5670950</v>
      </c>
      <c r="E14" s="17">
        <f t="shared" si="0"/>
        <v>-140490</v>
      </c>
      <c r="F14" s="18">
        <f t="shared" si="1"/>
        <v>-2.417473121980096E-2</v>
      </c>
    </row>
    <row r="15" spans="1:6" ht="25.5" x14ac:dyDescent="0.2">
      <c r="A15" s="49">
        <v>11</v>
      </c>
      <c r="B15" s="16" t="s">
        <v>19</v>
      </c>
      <c r="C15" s="17">
        <v>9439334</v>
      </c>
      <c r="D15" s="17">
        <v>10045514</v>
      </c>
      <c r="E15" s="17">
        <f t="shared" si="0"/>
        <v>606180</v>
      </c>
      <c r="F15" s="18">
        <f t="shared" si="1"/>
        <v>6.4218513721413073E-2</v>
      </c>
    </row>
    <row r="16" spans="1:6" x14ac:dyDescent="0.2">
      <c r="A16" s="48">
        <v>12</v>
      </c>
      <c r="B16" s="16" t="s">
        <v>20</v>
      </c>
      <c r="C16" s="17">
        <v>1513868</v>
      </c>
      <c r="D16" s="17">
        <v>1629971</v>
      </c>
      <c r="E16" s="17">
        <f t="shared" si="0"/>
        <v>116103</v>
      </c>
      <c r="F16" s="18">
        <f t="shared" si="1"/>
        <v>7.6692948130220095E-2</v>
      </c>
    </row>
    <row r="17" spans="1:6" x14ac:dyDescent="0.2">
      <c r="A17" s="49">
        <v>13</v>
      </c>
      <c r="B17" s="16" t="s">
        <v>21</v>
      </c>
      <c r="C17" s="17">
        <v>571019</v>
      </c>
      <c r="D17" s="17">
        <v>548847</v>
      </c>
      <c r="E17" s="17">
        <f t="shared" si="0"/>
        <v>-22172</v>
      </c>
      <c r="F17" s="18">
        <f t="shared" si="1"/>
        <v>-3.8828830564306971E-2</v>
      </c>
    </row>
    <row r="18" spans="1:6" x14ac:dyDescent="0.2">
      <c r="A18" s="49">
        <v>14</v>
      </c>
      <c r="B18" s="16" t="s">
        <v>22</v>
      </c>
      <c r="C18" s="17">
        <v>18250</v>
      </c>
      <c r="D18" s="17">
        <v>31550</v>
      </c>
      <c r="E18" s="17">
        <f t="shared" si="0"/>
        <v>13300</v>
      </c>
      <c r="F18" s="18">
        <f t="shared" si="1"/>
        <v>0.72876712328767113</v>
      </c>
    </row>
    <row r="19" spans="1:6" x14ac:dyDescent="0.2">
      <c r="A19" s="48">
        <v>15</v>
      </c>
      <c r="B19" s="16" t="s">
        <v>23</v>
      </c>
      <c r="C19" s="17">
        <v>607760</v>
      </c>
      <c r="D19" s="17">
        <v>1521985</v>
      </c>
      <c r="E19" s="17">
        <f t="shared" si="0"/>
        <v>914225</v>
      </c>
      <c r="F19" s="18">
        <f t="shared" si="1"/>
        <v>1.5042533236804001</v>
      </c>
    </row>
    <row r="20" spans="1:6" x14ac:dyDescent="0.2">
      <c r="A20" s="49">
        <v>16</v>
      </c>
      <c r="B20" s="16" t="s">
        <v>24</v>
      </c>
      <c r="C20" s="17">
        <v>2715000</v>
      </c>
      <c r="D20" s="17">
        <v>760000</v>
      </c>
      <c r="E20" s="17">
        <f t="shared" si="0"/>
        <v>-1955000</v>
      </c>
      <c r="F20" s="18">
        <f t="shared" si="1"/>
        <v>-0.72007366482504609</v>
      </c>
    </row>
    <row r="21" spans="1:6" x14ac:dyDescent="0.2">
      <c r="A21" s="49">
        <v>17</v>
      </c>
      <c r="B21" s="16" t="s">
        <v>25</v>
      </c>
      <c r="C21" s="17">
        <v>172410</v>
      </c>
      <c r="D21" s="17">
        <v>329325</v>
      </c>
      <c r="E21" s="17">
        <f t="shared" si="0"/>
        <v>156915</v>
      </c>
      <c r="F21" s="18">
        <f t="shared" si="1"/>
        <v>0.91012702279450153</v>
      </c>
    </row>
    <row r="22" spans="1:6" x14ac:dyDescent="0.2">
      <c r="A22" s="49">
        <v>18</v>
      </c>
      <c r="B22" s="16" t="s">
        <v>26</v>
      </c>
      <c r="C22" s="17">
        <v>276000</v>
      </c>
      <c r="D22" s="17">
        <v>214200</v>
      </c>
      <c r="E22" s="17">
        <f t="shared" si="0"/>
        <v>-61800</v>
      </c>
      <c r="F22" s="18">
        <f t="shared" si="1"/>
        <v>-0.22391304347826091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136500</v>
      </c>
      <c r="E27" s="17">
        <f t="shared" si="0"/>
        <v>136500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2244881</v>
      </c>
      <c r="D30" s="17">
        <v>908946</v>
      </c>
      <c r="E30" s="17">
        <f t="shared" si="0"/>
        <v>-1335935</v>
      </c>
      <c r="F30" s="18">
        <f t="shared" si="1"/>
        <v>-0.59510281391307607</v>
      </c>
    </row>
    <row r="31" spans="1:6" x14ac:dyDescent="0.2">
      <c r="A31" s="49">
        <v>27</v>
      </c>
      <c r="B31" s="19" t="s">
        <v>34</v>
      </c>
      <c r="C31" s="20">
        <v>238211</v>
      </c>
      <c r="D31" s="20">
        <v>0</v>
      </c>
      <c r="E31" s="20">
        <f t="shared" si="0"/>
        <v>-238211</v>
      </c>
      <c r="F31" s="21">
        <f t="shared" si="1"/>
        <v>-1</v>
      </c>
    </row>
    <row r="32" spans="1:6" x14ac:dyDescent="0.2">
      <c r="A32" s="50" t="s">
        <v>79</v>
      </c>
      <c r="B32" s="22" t="s">
        <v>35</v>
      </c>
      <c r="C32" s="23">
        <f>C33+C34</f>
        <v>159944395</v>
      </c>
      <c r="D32" s="23">
        <f>D33+D34</f>
        <v>173203500</v>
      </c>
      <c r="E32" s="23">
        <f t="shared" si="0"/>
        <v>13259105</v>
      </c>
      <c r="F32" s="24">
        <f t="shared" si="1"/>
        <v>8.2898215970619082E-2</v>
      </c>
    </row>
    <row r="33" spans="1:6" x14ac:dyDescent="0.2">
      <c r="A33" s="51" t="s">
        <v>1</v>
      </c>
      <c r="B33" s="25" t="s">
        <v>36</v>
      </c>
      <c r="C33" s="26">
        <v>96053887</v>
      </c>
      <c r="D33" s="26">
        <v>100329052</v>
      </c>
      <c r="E33" s="26">
        <f t="shared" si="0"/>
        <v>4275165</v>
      </c>
      <c r="F33" s="27">
        <f t="shared" si="1"/>
        <v>4.4507985397821637E-2</v>
      </c>
    </row>
    <row r="34" spans="1:6" x14ac:dyDescent="0.2">
      <c r="A34" s="52" t="s">
        <v>72</v>
      </c>
      <c r="B34" s="28" t="s">
        <v>76</v>
      </c>
      <c r="C34" s="26">
        <f>SUM(C35:C50)</f>
        <v>63890508</v>
      </c>
      <c r="D34" s="26">
        <f>SUM(D35:D50)</f>
        <v>72874448</v>
      </c>
      <c r="E34" s="26">
        <f t="shared" si="0"/>
        <v>8983940</v>
      </c>
      <c r="F34" s="27">
        <f t="shared" si="1"/>
        <v>0.14061462776285949</v>
      </c>
    </row>
    <row r="35" spans="1:6" x14ac:dyDescent="0.2">
      <c r="A35" s="48">
        <v>1</v>
      </c>
      <c r="B35" s="16" t="s">
        <v>37</v>
      </c>
      <c r="C35" s="17">
        <v>6298073</v>
      </c>
      <c r="D35" s="17">
        <v>8147758</v>
      </c>
      <c r="E35" s="17">
        <f t="shared" si="0"/>
        <v>1849685</v>
      </c>
      <c r="F35" s="18">
        <f t="shared" si="1"/>
        <v>0.29369062568820659</v>
      </c>
    </row>
    <row r="36" spans="1:6" x14ac:dyDescent="0.2">
      <c r="A36" s="48">
        <v>2</v>
      </c>
      <c r="B36" s="16" t="s">
        <v>38</v>
      </c>
      <c r="C36" s="17">
        <v>14061518</v>
      </c>
      <c r="D36" s="17">
        <v>8619613</v>
      </c>
      <c r="E36" s="17">
        <f t="shared" si="0"/>
        <v>-5441905</v>
      </c>
      <c r="F36" s="18">
        <f t="shared" si="1"/>
        <v>-0.38700693623547611</v>
      </c>
    </row>
    <row r="37" spans="1:6" x14ac:dyDescent="0.2">
      <c r="A37" s="48">
        <v>3</v>
      </c>
      <c r="B37" s="16" t="s">
        <v>39</v>
      </c>
      <c r="C37" s="17">
        <v>21095105</v>
      </c>
      <c r="D37" s="17">
        <v>19090557</v>
      </c>
      <c r="E37" s="17">
        <f t="shared" si="0"/>
        <v>-2004548</v>
      </c>
      <c r="F37" s="18">
        <f t="shared" si="1"/>
        <v>-9.5024319622964648E-2</v>
      </c>
    </row>
    <row r="38" spans="1:6" x14ac:dyDescent="0.2">
      <c r="A38" s="49">
        <v>4</v>
      </c>
      <c r="B38" s="16" t="s">
        <v>40</v>
      </c>
      <c r="C38" s="17">
        <v>19166275</v>
      </c>
      <c r="D38" s="17">
        <v>33420183</v>
      </c>
      <c r="E38" s="17">
        <f t="shared" si="0"/>
        <v>14253908</v>
      </c>
      <c r="F38" s="18">
        <f t="shared" si="1"/>
        <v>0.74369735381549096</v>
      </c>
    </row>
    <row r="39" spans="1:6" x14ac:dyDescent="0.2">
      <c r="A39" s="48">
        <v>5</v>
      </c>
      <c r="B39" s="16" t="s">
        <v>41</v>
      </c>
      <c r="C39" s="17">
        <v>526219</v>
      </c>
      <c r="D39" s="17">
        <v>468315</v>
      </c>
      <c r="E39" s="17">
        <f t="shared" si="0"/>
        <v>-57904</v>
      </c>
      <c r="F39" s="18">
        <f t="shared" si="1"/>
        <v>-0.11003783595803274</v>
      </c>
    </row>
    <row r="40" spans="1:6" x14ac:dyDescent="0.2">
      <c r="A40" s="49">
        <v>6</v>
      </c>
      <c r="B40" s="16" t="s">
        <v>42</v>
      </c>
      <c r="C40" s="17">
        <v>-9459</v>
      </c>
      <c r="D40" s="17">
        <v>-38421</v>
      </c>
      <c r="E40" s="17">
        <f t="shared" si="0"/>
        <v>-28962</v>
      </c>
      <c r="F40" s="18">
        <f t="shared" si="1"/>
        <v>3.0618458610846808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76287</v>
      </c>
      <c r="D42" s="17">
        <v>416000</v>
      </c>
      <c r="E42" s="17">
        <f t="shared" si="0"/>
        <v>339713</v>
      </c>
      <c r="F42" s="18">
        <f t="shared" si="1"/>
        <v>4.4530916145608037</v>
      </c>
    </row>
    <row r="43" spans="1:6" x14ac:dyDescent="0.2">
      <c r="A43" s="48">
        <v>9</v>
      </c>
      <c r="B43" s="16" t="s">
        <v>45</v>
      </c>
      <c r="C43" s="17">
        <v>850664</v>
      </c>
      <c r="D43" s="17">
        <v>378771</v>
      </c>
      <c r="E43" s="17">
        <f t="shared" si="0"/>
        <v>-471893</v>
      </c>
      <c r="F43" s="18">
        <f t="shared" si="1"/>
        <v>-0.55473488945106408</v>
      </c>
    </row>
    <row r="44" spans="1:6" x14ac:dyDescent="0.2">
      <c r="A44" s="48">
        <v>10</v>
      </c>
      <c r="B44" s="16" t="s">
        <v>46</v>
      </c>
      <c r="C44" s="17">
        <v>256872</v>
      </c>
      <c r="D44" s="17">
        <v>0</v>
      </c>
      <c r="E44" s="17">
        <f t="shared" si="0"/>
        <v>-256872</v>
      </c>
      <c r="F44" s="18">
        <f t="shared" si="1"/>
        <v>-1</v>
      </c>
    </row>
    <row r="45" spans="1:6" x14ac:dyDescent="0.2">
      <c r="A45" s="48">
        <v>11</v>
      </c>
      <c r="B45" s="16" t="s">
        <v>81</v>
      </c>
      <c r="C45" s="17">
        <v>1441382</v>
      </c>
      <c r="D45" s="17">
        <v>2016297</v>
      </c>
      <c r="E45" s="17">
        <f t="shared" si="0"/>
        <v>574915</v>
      </c>
      <c r="F45" s="18">
        <f t="shared" si="1"/>
        <v>0.39886372939304082</v>
      </c>
    </row>
    <row r="46" spans="1:6" x14ac:dyDescent="0.2">
      <c r="A46" s="48">
        <v>12</v>
      </c>
      <c r="B46" s="16" t="s">
        <v>47</v>
      </c>
      <c r="C46" s="17">
        <v>191904</v>
      </c>
      <c r="D46" s="17">
        <v>349429</v>
      </c>
      <c r="E46" s="17">
        <f t="shared" si="0"/>
        <v>157525</v>
      </c>
      <c r="F46" s="18">
        <f t="shared" si="1"/>
        <v>0.82085313490078371</v>
      </c>
    </row>
    <row r="47" spans="1:6" x14ac:dyDescent="0.2">
      <c r="A47" s="48">
        <v>13</v>
      </c>
      <c r="B47" s="16" t="s">
        <v>48</v>
      </c>
      <c r="C47" s="17">
        <v>0</v>
      </c>
      <c r="D47" s="17">
        <v>11</v>
      </c>
      <c r="E47" s="17">
        <f t="shared" si="0"/>
        <v>11</v>
      </c>
      <c r="F47" s="18" t="e">
        <f t="shared" si="1"/>
        <v>#DIV/0!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48">
        <v>16</v>
      </c>
      <c r="B50" s="16" t="s">
        <v>51</v>
      </c>
      <c r="C50" s="17">
        <v>-64332</v>
      </c>
      <c r="D50" s="17">
        <v>5935</v>
      </c>
      <c r="E50" s="17">
        <f t="shared" si="0"/>
        <v>70267</v>
      </c>
      <c r="F50" s="18">
        <f t="shared" si="1"/>
        <v>-1.092255798047628</v>
      </c>
    </row>
    <row r="51" spans="1:6" x14ac:dyDescent="0.2">
      <c r="A51" s="50" t="s">
        <v>2</v>
      </c>
      <c r="B51" s="22" t="s">
        <v>52</v>
      </c>
      <c r="C51" s="23">
        <f>C52+C56</f>
        <v>135438780</v>
      </c>
      <c r="D51" s="23">
        <f>D52+D56</f>
        <v>103691487</v>
      </c>
      <c r="E51" s="23">
        <f t="shared" si="0"/>
        <v>-31747293</v>
      </c>
      <c r="F51" s="24">
        <f t="shared" si="1"/>
        <v>-0.23440327061422139</v>
      </c>
    </row>
    <row r="52" spans="1:6" x14ac:dyDescent="0.2">
      <c r="A52" s="49">
        <v>1</v>
      </c>
      <c r="B52" s="28" t="s">
        <v>53</v>
      </c>
      <c r="C52" s="26">
        <v>132393780</v>
      </c>
      <c r="D52" s="26">
        <v>103093987</v>
      </c>
      <c r="E52" s="26">
        <f t="shared" si="0"/>
        <v>-29299793</v>
      </c>
      <c r="F52" s="27">
        <f t="shared" si="1"/>
        <v>-0.22130792700382151</v>
      </c>
    </row>
    <row r="53" spans="1:6" x14ac:dyDescent="0.2">
      <c r="A53" s="49" t="s">
        <v>3</v>
      </c>
      <c r="B53" s="16" t="s">
        <v>54</v>
      </c>
      <c r="C53" s="17">
        <v>68007654</v>
      </c>
      <c r="D53" s="17">
        <v>68007654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1798346</v>
      </c>
      <c r="D54" s="17">
        <v>2682495</v>
      </c>
      <c r="E54" s="17">
        <f t="shared" si="0"/>
        <v>884149</v>
      </c>
      <c r="F54" s="18">
        <f t="shared" si="1"/>
        <v>0.49164565662002757</v>
      </c>
    </row>
    <row r="55" spans="1:6" x14ac:dyDescent="0.2">
      <c r="A55" s="49" t="s">
        <v>5</v>
      </c>
      <c r="B55" s="16" t="s">
        <v>56</v>
      </c>
      <c r="C55" s="17">
        <v>62587780</v>
      </c>
      <c r="D55" s="17">
        <v>32403838</v>
      </c>
      <c r="E55" s="17">
        <f t="shared" si="0"/>
        <v>-30183942</v>
      </c>
      <c r="F55" s="18">
        <f t="shared" si="1"/>
        <v>-0.48226573941430739</v>
      </c>
    </row>
    <row r="56" spans="1:6" x14ac:dyDescent="0.2">
      <c r="A56" s="49" t="s">
        <v>6</v>
      </c>
      <c r="B56" s="28" t="s">
        <v>57</v>
      </c>
      <c r="C56" s="26">
        <v>3045000</v>
      </c>
      <c r="D56" s="26">
        <v>597500</v>
      </c>
      <c r="E56" s="26">
        <f t="shared" si="0"/>
        <v>-2447500</v>
      </c>
      <c r="F56" s="27">
        <f t="shared" si="1"/>
        <v>-0.80377668308702788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420628950</v>
      </c>
      <c r="D59" s="33">
        <f>D4+D32+D51</f>
        <v>399569086</v>
      </c>
      <c r="E59" s="33">
        <f t="shared" si="0"/>
        <v>-21059864</v>
      </c>
      <c r="F59" s="34">
        <f t="shared" si="1"/>
        <v>-5.0067557166476484E-2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32137102</v>
      </c>
      <c r="D60" s="14">
        <f>D61+D67</f>
        <v>24714407</v>
      </c>
      <c r="E60" s="14">
        <f t="shared" si="0"/>
        <v>-7422695</v>
      </c>
      <c r="F60" s="15">
        <f t="shared" si="1"/>
        <v>-0.23096964374696882</v>
      </c>
    </row>
    <row r="61" spans="1:6" s="35" customFormat="1" x14ac:dyDescent="0.2">
      <c r="A61" s="55"/>
      <c r="B61" s="36" t="s">
        <v>61</v>
      </c>
      <c r="C61" s="37">
        <v>32137102</v>
      </c>
      <c r="D61" s="37">
        <v>24706740</v>
      </c>
      <c r="E61" s="37">
        <f t="shared" si="0"/>
        <v>-7430362</v>
      </c>
      <c r="F61" s="38">
        <f t="shared" si="1"/>
        <v>-0.23120821535183855</v>
      </c>
    </row>
    <row r="62" spans="1:6" x14ac:dyDescent="0.2">
      <c r="A62" s="48">
        <v>1</v>
      </c>
      <c r="B62" s="16" t="s">
        <v>62</v>
      </c>
      <c r="C62" s="17">
        <v>585004</v>
      </c>
      <c r="D62" s="17">
        <v>50874</v>
      </c>
      <c r="E62" s="17">
        <f t="shared" si="0"/>
        <v>-534130</v>
      </c>
      <c r="F62" s="18">
        <f t="shared" si="1"/>
        <v>-0.91303649205817394</v>
      </c>
    </row>
    <row r="63" spans="1:6" x14ac:dyDescent="0.2">
      <c r="A63" s="49">
        <v>2</v>
      </c>
      <c r="B63" s="16" t="s">
        <v>64</v>
      </c>
      <c r="C63" s="17">
        <v>31552098</v>
      </c>
      <c r="D63" s="17">
        <v>24655866</v>
      </c>
      <c r="E63" s="17">
        <f t="shared" si="0"/>
        <v>-6896232</v>
      </c>
      <c r="F63" s="18">
        <f t="shared" si="1"/>
        <v>-0.21856651180533226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0</v>
      </c>
      <c r="D67" s="37">
        <v>7667</v>
      </c>
      <c r="E67" s="37">
        <f t="shared" si="0"/>
        <v>7667</v>
      </c>
      <c r="F67" s="38" t="e">
        <f t="shared" si="1"/>
        <v>#DIV/0!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7667</v>
      </c>
      <c r="E68" s="17">
        <f t="shared" si="0"/>
        <v>7667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452766052</v>
      </c>
      <c r="D71" s="43">
        <f>D59+D60</f>
        <v>424283493</v>
      </c>
      <c r="E71" s="43">
        <f t="shared" si="2"/>
        <v>-28482559</v>
      </c>
      <c r="F71" s="44">
        <f t="shared" si="3"/>
        <v>-6.2907894428445355E-2</v>
      </c>
    </row>
    <row r="72" spans="1:6" ht="13.5" thickTop="1" x14ac:dyDescent="0.2">
      <c r="A72" s="57"/>
      <c r="B72" s="6"/>
    </row>
  </sheetData>
  <mergeCells count="2">
    <mergeCell ref="E2:F2"/>
    <mergeCell ref="A1:F1"/>
  </mergeCells>
  <conditionalFormatting sqref="B8">
    <cfRule type="duplicateValues" dxfId="809" priority="3" stopIfTrue="1"/>
    <cfRule type="duplicateValues" dxfId="808" priority="4" stopIfTrue="1"/>
  </conditionalFormatting>
  <conditionalFormatting sqref="B8">
    <cfRule type="duplicateValues" dxfId="807" priority="5" stopIfTrue="1"/>
  </conditionalFormatting>
  <conditionalFormatting sqref="B27">
    <cfRule type="duplicateValues" dxfId="806" priority="6" stopIfTrue="1"/>
    <cfRule type="duplicateValues" dxfId="805" priority="7" stopIfTrue="1"/>
  </conditionalFormatting>
  <conditionalFormatting sqref="B27">
    <cfRule type="duplicateValues" dxfId="804" priority="8" stopIfTrue="1"/>
  </conditionalFormatting>
  <conditionalFormatting sqref="B66">
    <cfRule type="duplicateValues" dxfId="803" priority="9" stopIfTrue="1"/>
    <cfRule type="duplicateValues" dxfId="802" priority="10" stopIfTrue="1"/>
  </conditionalFormatting>
  <conditionalFormatting sqref="B66">
    <cfRule type="duplicateValues" dxfId="801" priority="11" stopIfTrue="1"/>
  </conditionalFormatting>
  <conditionalFormatting sqref="B57">
    <cfRule type="duplicateValues" dxfId="800" priority="16" stopIfTrue="1"/>
    <cfRule type="duplicateValues" dxfId="799" priority="17" stopIfTrue="1"/>
  </conditionalFormatting>
  <conditionalFormatting sqref="B57">
    <cfRule type="duplicateValues" dxfId="798" priority="18" stopIfTrue="1"/>
  </conditionalFormatting>
  <conditionalFormatting sqref="B71">
    <cfRule type="duplicateValues" dxfId="797" priority="1" stopIfTrue="1"/>
  </conditionalFormatting>
  <conditionalFormatting sqref="B71">
    <cfRule type="duplicateValues" dxfId="796" priority="2" stopIfTrue="1"/>
  </conditionalFormatting>
  <conditionalFormatting sqref="B67:B70 B6:B7 B58:B65 B9:B26 B28:B56">
    <cfRule type="duplicateValues" dxfId="795" priority="598" stopIfTrue="1"/>
    <cfRule type="duplicateValues" dxfId="794" priority="599" stopIfTrue="1"/>
  </conditionalFormatting>
  <conditionalFormatting sqref="B67:B70 B4:B7 B58:B65 B9:B26 B28:B56">
    <cfRule type="duplicateValues" dxfId="793" priority="610" stopIfTrue="1"/>
  </conditionalFormatting>
  <conditionalFormatting sqref="B58:B70 B5:B56">
    <cfRule type="duplicateValues" dxfId="792" priority="616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3" width="11.140625" style="2" bestFit="1" customWidth="1"/>
    <col min="4" max="4" width="12.28515625" style="2" bestFit="1" customWidth="1"/>
    <col min="5" max="5" width="10.8554687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127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227611913</v>
      </c>
      <c r="D4" s="14">
        <f>SUM(D5:D31)</f>
        <v>229687692</v>
      </c>
      <c r="E4" s="14">
        <f>D4-C4</f>
        <v>2075779</v>
      </c>
      <c r="F4" s="15">
        <f>D4/C4-100%</f>
        <v>9.1198170282063007E-3</v>
      </c>
    </row>
    <row r="5" spans="1:6" x14ac:dyDescent="0.2">
      <c r="A5" s="48">
        <v>1</v>
      </c>
      <c r="B5" s="16" t="s">
        <v>10</v>
      </c>
      <c r="C5" s="17">
        <v>0</v>
      </c>
      <c r="D5" s="17">
        <v>0</v>
      </c>
      <c r="E5" s="17">
        <f t="shared" ref="E5:E68" si="0">D5-C5</f>
        <v>0</v>
      </c>
      <c r="F5" s="18" t="e">
        <f t="shared" ref="F5:F68" si="1">D5/C5-100%</f>
        <v>#DIV/0!</v>
      </c>
    </row>
    <row r="6" spans="1:6" x14ac:dyDescent="0.2">
      <c r="A6" s="49">
        <v>2</v>
      </c>
      <c r="B6" s="16" t="s">
        <v>11</v>
      </c>
      <c r="C6" s="17">
        <v>126203435</v>
      </c>
      <c r="D6" s="17">
        <v>138138339</v>
      </c>
      <c r="E6" s="17">
        <f t="shared" si="0"/>
        <v>11934904</v>
      </c>
      <c r="F6" s="18">
        <f t="shared" si="1"/>
        <v>9.4568773029038322E-2</v>
      </c>
    </row>
    <row r="7" spans="1:6" x14ac:dyDescent="0.2">
      <c r="A7" s="48">
        <v>3</v>
      </c>
      <c r="B7" s="16" t="s">
        <v>12</v>
      </c>
      <c r="C7" s="17">
        <v>6774585</v>
      </c>
      <c r="D7" s="17">
        <v>1619398</v>
      </c>
      <c r="E7" s="17">
        <f t="shared" si="0"/>
        <v>-5155187</v>
      </c>
      <c r="F7" s="18">
        <f t="shared" si="1"/>
        <v>-0.76095982263120177</v>
      </c>
    </row>
    <row r="8" spans="1:6" x14ac:dyDescent="0.2">
      <c r="A8" s="48">
        <v>4</v>
      </c>
      <c r="B8" s="16" t="s">
        <v>13</v>
      </c>
      <c r="C8" s="17">
        <v>1970095</v>
      </c>
      <c r="D8" s="17">
        <v>1064434</v>
      </c>
      <c r="E8" s="17">
        <f t="shared" si="0"/>
        <v>-905661</v>
      </c>
      <c r="F8" s="18">
        <f t="shared" si="1"/>
        <v>-0.45970422746111228</v>
      </c>
    </row>
    <row r="9" spans="1:6" x14ac:dyDescent="0.2">
      <c r="A9" s="48">
        <v>5</v>
      </c>
      <c r="B9" s="16" t="s">
        <v>14</v>
      </c>
      <c r="C9" s="17">
        <v>9234939</v>
      </c>
      <c r="D9" s="17">
        <v>318009</v>
      </c>
      <c r="E9" s="17">
        <f t="shared" si="0"/>
        <v>-8916930</v>
      </c>
      <c r="F9" s="18">
        <f t="shared" si="1"/>
        <v>-0.96556458033994597</v>
      </c>
    </row>
    <row r="10" spans="1:6" x14ac:dyDescent="0.2">
      <c r="A10" s="48">
        <v>6</v>
      </c>
      <c r="B10" s="16" t="s">
        <v>83</v>
      </c>
      <c r="C10" s="17">
        <v>9773924</v>
      </c>
      <c r="D10" s="17">
        <v>9738797</v>
      </c>
      <c r="E10" s="17">
        <f t="shared" si="0"/>
        <v>-35127</v>
      </c>
      <c r="F10" s="18">
        <f t="shared" si="1"/>
        <v>-3.5939505975286501E-3</v>
      </c>
    </row>
    <row r="11" spans="1:6" x14ac:dyDescent="0.2">
      <c r="A11" s="48">
        <v>7</v>
      </c>
      <c r="B11" s="16" t="s">
        <v>15</v>
      </c>
      <c r="C11" s="17">
        <v>3718551</v>
      </c>
      <c r="D11" s="17">
        <v>4678007</v>
      </c>
      <c r="E11" s="17">
        <f t="shared" si="0"/>
        <v>959456</v>
      </c>
      <c r="F11" s="18">
        <f t="shared" si="1"/>
        <v>0.25801878204709316</v>
      </c>
    </row>
    <row r="12" spans="1:6" x14ac:dyDescent="0.2">
      <c r="A12" s="49">
        <v>8</v>
      </c>
      <c r="B12" s="16" t="s">
        <v>16</v>
      </c>
      <c r="C12" s="17">
        <v>303327</v>
      </c>
      <c r="D12" s="17">
        <v>242883</v>
      </c>
      <c r="E12" s="17">
        <f t="shared" si="0"/>
        <v>-60444</v>
      </c>
      <c r="F12" s="18">
        <f t="shared" si="1"/>
        <v>-0.19927009465032786</v>
      </c>
    </row>
    <row r="13" spans="1:6" ht="25.5" x14ac:dyDescent="0.2">
      <c r="A13" s="48">
        <v>9</v>
      </c>
      <c r="B13" s="16" t="s">
        <v>17</v>
      </c>
      <c r="C13" s="17">
        <v>11542169</v>
      </c>
      <c r="D13" s="17">
        <v>12000272</v>
      </c>
      <c r="E13" s="17">
        <f t="shared" si="0"/>
        <v>458103</v>
      </c>
      <c r="F13" s="18">
        <f t="shared" si="1"/>
        <v>3.9689507232132826E-2</v>
      </c>
    </row>
    <row r="14" spans="1:6" x14ac:dyDescent="0.2">
      <c r="A14" s="49">
        <v>10</v>
      </c>
      <c r="B14" s="16" t="s">
        <v>18</v>
      </c>
      <c r="C14" s="17">
        <v>9803966</v>
      </c>
      <c r="D14" s="17">
        <v>15788970</v>
      </c>
      <c r="E14" s="17">
        <f t="shared" si="0"/>
        <v>5985004</v>
      </c>
      <c r="F14" s="18">
        <f t="shared" si="1"/>
        <v>0.61046764136064935</v>
      </c>
    </row>
    <row r="15" spans="1:6" ht="25.5" x14ac:dyDescent="0.2">
      <c r="A15" s="49">
        <v>11</v>
      </c>
      <c r="B15" s="16" t="s">
        <v>19</v>
      </c>
      <c r="C15" s="17">
        <v>26318261</v>
      </c>
      <c r="D15" s="17">
        <v>27573591</v>
      </c>
      <c r="E15" s="17">
        <f t="shared" si="0"/>
        <v>1255330</v>
      </c>
      <c r="F15" s="18">
        <f t="shared" si="1"/>
        <v>4.7698060293573263E-2</v>
      </c>
    </row>
    <row r="16" spans="1:6" x14ac:dyDescent="0.2">
      <c r="A16" s="48">
        <v>12</v>
      </c>
      <c r="B16" s="16" t="s">
        <v>20</v>
      </c>
      <c r="C16" s="17">
        <v>5578442</v>
      </c>
      <c r="D16" s="17">
        <v>5282466</v>
      </c>
      <c r="E16" s="17">
        <f t="shared" si="0"/>
        <v>-295976</v>
      </c>
      <c r="F16" s="18">
        <f t="shared" si="1"/>
        <v>-5.3057108059920699E-2</v>
      </c>
    </row>
    <row r="17" spans="1:6" x14ac:dyDescent="0.2">
      <c r="A17" s="49">
        <v>13</v>
      </c>
      <c r="B17" s="16" t="s">
        <v>21</v>
      </c>
      <c r="C17" s="17">
        <v>9555365</v>
      </c>
      <c r="D17" s="17">
        <v>922500</v>
      </c>
      <c r="E17" s="17">
        <f t="shared" si="0"/>
        <v>-8632865</v>
      </c>
      <c r="F17" s="18">
        <f t="shared" si="1"/>
        <v>-0.90345737708606633</v>
      </c>
    </row>
    <row r="18" spans="1:6" x14ac:dyDescent="0.2">
      <c r="A18" s="49">
        <v>14</v>
      </c>
      <c r="B18" s="16" t="s">
        <v>22</v>
      </c>
      <c r="C18" s="17">
        <v>820140</v>
      </c>
      <c r="D18" s="17">
        <v>1015990</v>
      </c>
      <c r="E18" s="17">
        <f t="shared" si="0"/>
        <v>195850</v>
      </c>
      <c r="F18" s="18">
        <f t="shared" si="1"/>
        <v>0.23880069256468417</v>
      </c>
    </row>
    <row r="19" spans="1:6" x14ac:dyDescent="0.2">
      <c r="A19" s="48">
        <v>15</v>
      </c>
      <c r="B19" s="16" t="s">
        <v>23</v>
      </c>
      <c r="C19" s="17">
        <v>192800</v>
      </c>
      <c r="D19" s="17">
        <v>2566220</v>
      </c>
      <c r="E19" s="17">
        <f t="shared" si="0"/>
        <v>2373420</v>
      </c>
      <c r="F19" s="18">
        <f t="shared" si="1"/>
        <v>12.310269709543569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477586</v>
      </c>
      <c r="D21" s="17">
        <v>560241</v>
      </c>
      <c r="E21" s="17">
        <f t="shared" si="0"/>
        <v>82655</v>
      </c>
      <c r="F21" s="18">
        <f t="shared" si="1"/>
        <v>0.17306830602237078</v>
      </c>
    </row>
    <row r="22" spans="1:6" x14ac:dyDescent="0.2">
      <c r="A22" s="49">
        <v>18</v>
      </c>
      <c r="B22" s="16" t="s">
        <v>26</v>
      </c>
      <c r="C22" s="17">
        <v>537660</v>
      </c>
      <c r="D22" s="17">
        <v>428370</v>
      </c>
      <c r="E22" s="17">
        <f t="shared" si="0"/>
        <v>-109290</v>
      </c>
      <c r="F22" s="18">
        <f t="shared" si="1"/>
        <v>-0.20326972436112045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56175</v>
      </c>
      <c r="D26" s="17">
        <v>0</v>
      </c>
      <c r="E26" s="17">
        <f t="shared" si="0"/>
        <v>-56175</v>
      </c>
      <c r="F26" s="18">
        <f t="shared" si="1"/>
        <v>-1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3540050</v>
      </c>
      <c r="E27" s="17">
        <f t="shared" si="0"/>
        <v>3540050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0</v>
      </c>
      <c r="D28" s="17">
        <v>7831</v>
      </c>
      <c r="E28" s="17">
        <f t="shared" si="0"/>
        <v>7831</v>
      </c>
      <c r="F28" s="18" t="e">
        <f t="shared" si="1"/>
        <v>#DIV/0!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4750493</v>
      </c>
      <c r="D30" s="17">
        <v>4201324</v>
      </c>
      <c r="E30" s="17">
        <f t="shared" si="0"/>
        <v>-549169</v>
      </c>
      <c r="F30" s="18">
        <f t="shared" si="1"/>
        <v>-0.11560252799025283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289167388</v>
      </c>
      <c r="D32" s="23">
        <f>D33+D34</f>
        <v>638734577</v>
      </c>
      <c r="E32" s="23">
        <f t="shared" si="0"/>
        <v>349567189</v>
      </c>
      <c r="F32" s="24">
        <f t="shared" si="1"/>
        <v>1.2088748714637214</v>
      </c>
    </row>
    <row r="33" spans="1:6" x14ac:dyDescent="0.2">
      <c r="A33" s="51" t="s">
        <v>1</v>
      </c>
      <c r="B33" s="25" t="s">
        <v>36</v>
      </c>
      <c r="C33" s="26">
        <v>222974044</v>
      </c>
      <c r="D33" s="26">
        <v>269462891</v>
      </c>
      <c r="E33" s="26">
        <f t="shared" si="0"/>
        <v>46488847</v>
      </c>
      <c r="F33" s="27">
        <f t="shared" si="1"/>
        <v>0.20849443354940456</v>
      </c>
    </row>
    <row r="34" spans="1:6" x14ac:dyDescent="0.2">
      <c r="A34" s="52" t="s">
        <v>72</v>
      </c>
      <c r="B34" s="28" t="s">
        <v>76</v>
      </c>
      <c r="C34" s="26">
        <f>SUM(C35:C50)</f>
        <v>66193344</v>
      </c>
      <c r="D34" s="26">
        <f>SUM(D35:D50)</f>
        <v>369271686</v>
      </c>
      <c r="E34" s="26">
        <f t="shared" si="0"/>
        <v>303078342</v>
      </c>
      <c r="F34" s="27">
        <f t="shared" si="1"/>
        <v>4.5786830470447297</v>
      </c>
    </row>
    <row r="35" spans="1:6" x14ac:dyDescent="0.2">
      <c r="A35" s="48">
        <v>1</v>
      </c>
      <c r="B35" s="16" t="s">
        <v>37</v>
      </c>
      <c r="C35" s="17">
        <v>19902326</v>
      </c>
      <c r="D35" s="17">
        <v>23800635</v>
      </c>
      <c r="E35" s="17">
        <f t="shared" si="0"/>
        <v>3898309</v>
      </c>
      <c r="F35" s="18">
        <f t="shared" si="1"/>
        <v>0.19587203023405397</v>
      </c>
    </row>
    <row r="36" spans="1:6" x14ac:dyDescent="0.2">
      <c r="A36" s="48">
        <v>2</v>
      </c>
      <c r="B36" s="16" t="s">
        <v>38</v>
      </c>
      <c r="C36" s="17">
        <v>19902940</v>
      </c>
      <c r="D36" s="17">
        <v>27171139</v>
      </c>
      <c r="E36" s="17">
        <f t="shared" si="0"/>
        <v>7268199</v>
      </c>
      <c r="F36" s="18">
        <f t="shared" si="1"/>
        <v>0.36518217911524631</v>
      </c>
    </row>
    <row r="37" spans="1:6" x14ac:dyDescent="0.2">
      <c r="A37" s="48">
        <v>3</v>
      </c>
      <c r="B37" s="16" t="s">
        <v>39</v>
      </c>
      <c r="C37" s="17">
        <v>3987473</v>
      </c>
      <c r="D37" s="17">
        <v>289074127</v>
      </c>
      <c r="E37" s="17">
        <f t="shared" si="0"/>
        <v>285086654</v>
      </c>
      <c r="F37" s="18">
        <f t="shared" si="1"/>
        <v>71.495569750566332</v>
      </c>
    </row>
    <row r="38" spans="1:6" x14ac:dyDescent="0.2">
      <c r="A38" s="49">
        <v>4</v>
      </c>
      <c r="B38" s="16" t="s">
        <v>40</v>
      </c>
      <c r="C38" s="17">
        <v>16767884</v>
      </c>
      <c r="D38" s="17">
        <v>22961832</v>
      </c>
      <c r="E38" s="17">
        <f t="shared" si="0"/>
        <v>6193948</v>
      </c>
      <c r="F38" s="18">
        <f t="shared" si="1"/>
        <v>0.36939353826636689</v>
      </c>
    </row>
    <row r="39" spans="1:6" x14ac:dyDescent="0.2">
      <c r="A39" s="48">
        <v>5</v>
      </c>
      <c r="B39" s="16" t="s">
        <v>41</v>
      </c>
      <c r="C39" s="17">
        <v>634289</v>
      </c>
      <c r="D39" s="17">
        <v>809832</v>
      </c>
      <c r="E39" s="17">
        <f t="shared" si="0"/>
        <v>175543</v>
      </c>
      <c r="F39" s="18">
        <f t="shared" si="1"/>
        <v>0.27675554833837568</v>
      </c>
    </row>
    <row r="40" spans="1:6" x14ac:dyDescent="0.2">
      <c r="A40" s="49">
        <v>6</v>
      </c>
      <c r="B40" s="16" t="s">
        <v>42</v>
      </c>
      <c r="C40" s="17">
        <v>-31190</v>
      </c>
      <c r="D40" s="17">
        <v>-30880</v>
      </c>
      <c r="E40" s="17">
        <f t="shared" si="0"/>
        <v>310</v>
      </c>
      <c r="F40" s="18">
        <f t="shared" si="1"/>
        <v>-9.9390830394356922E-3</v>
      </c>
    </row>
    <row r="41" spans="1:6" ht="12" customHeight="1" x14ac:dyDescent="0.2">
      <c r="A41" s="48">
        <v>7</v>
      </c>
      <c r="B41" s="16" t="s">
        <v>43</v>
      </c>
      <c r="C41" s="17">
        <v>240</v>
      </c>
      <c r="D41" s="17">
        <v>0</v>
      </c>
      <c r="E41" s="17">
        <f t="shared" si="0"/>
        <v>-240</v>
      </c>
      <c r="F41" s="18">
        <f t="shared" si="1"/>
        <v>-1</v>
      </c>
    </row>
    <row r="42" spans="1:6" x14ac:dyDescent="0.2">
      <c r="A42" s="48">
        <v>8</v>
      </c>
      <c r="B42" s="16" t="s">
        <v>44</v>
      </c>
      <c r="C42" s="17">
        <v>889703</v>
      </c>
      <c r="D42" s="17">
        <v>315888</v>
      </c>
      <c r="E42" s="17">
        <f t="shared" si="0"/>
        <v>-573815</v>
      </c>
      <c r="F42" s="18">
        <f t="shared" si="1"/>
        <v>-0.64495118033770815</v>
      </c>
    </row>
    <row r="43" spans="1:6" x14ac:dyDescent="0.2">
      <c r="A43" s="48">
        <v>9</v>
      </c>
      <c r="B43" s="16" t="s">
        <v>45</v>
      </c>
      <c r="C43" s="17">
        <v>1497085</v>
      </c>
      <c r="D43" s="17">
        <v>2835019</v>
      </c>
      <c r="E43" s="17">
        <f t="shared" si="0"/>
        <v>1337934</v>
      </c>
      <c r="F43" s="18">
        <f t="shared" si="1"/>
        <v>0.89369274289702982</v>
      </c>
    </row>
    <row r="44" spans="1:6" x14ac:dyDescent="0.2">
      <c r="A44" s="48">
        <v>10</v>
      </c>
      <c r="B44" s="16" t="s">
        <v>46</v>
      </c>
      <c r="C44" s="17">
        <v>280622</v>
      </c>
      <c r="D44" s="17">
        <v>54377</v>
      </c>
      <c r="E44" s="17">
        <f t="shared" si="0"/>
        <v>-226245</v>
      </c>
      <c r="F44" s="18">
        <f t="shared" si="1"/>
        <v>-0.80622688171276669</v>
      </c>
    </row>
    <row r="45" spans="1:6" x14ac:dyDescent="0.2">
      <c r="A45" s="48">
        <v>11</v>
      </c>
      <c r="B45" s="16" t="s">
        <v>81</v>
      </c>
      <c r="C45" s="17">
        <v>1066227</v>
      </c>
      <c r="D45" s="17">
        <v>1148776</v>
      </c>
      <c r="E45" s="17">
        <f t="shared" si="0"/>
        <v>82549</v>
      </c>
      <c r="F45" s="18">
        <f t="shared" si="1"/>
        <v>7.7421599715632894E-2</v>
      </c>
    </row>
    <row r="46" spans="1:6" x14ac:dyDescent="0.2">
      <c r="A46" s="48">
        <v>12</v>
      </c>
      <c r="B46" s="16" t="s">
        <v>47</v>
      </c>
      <c r="C46" s="17">
        <v>1297465</v>
      </c>
      <c r="D46" s="17">
        <v>1130708</v>
      </c>
      <c r="E46" s="17">
        <f t="shared" si="0"/>
        <v>-166757</v>
      </c>
      <c r="F46" s="18">
        <f t="shared" si="1"/>
        <v>-0.12852523960183893</v>
      </c>
    </row>
    <row r="47" spans="1:6" x14ac:dyDescent="0.2">
      <c r="A47" s="48">
        <v>13</v>
      </c>
      <c r="B47" s="16" t="s">
        <v>48</v>
      </c>
      <c r="C47" s="17">
        <v>-1720</v>
      </c>
      <c r="D47" s="17">
        <v>1</v>
      </c>
      <c r="E47" s="17">
        <f t="shared" si="0"/>
        <v>1721</v>
      </c>
      <c r="F47" s="18">
        <f t="shared" si="1"/>
        <v>-1.0005813953488372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48">
        <v>16</v>
      </c>
      <c r="B50" s="16" t="s">
        <v>51</v>
      </c>
      <c r="C50" s="17">
        <v>0</v>
      </c>
      <c r="D50" s="17">
        <v>232</v>
      </c>
      <c r="E50" s="17">
        <f t="shared" si="0"/>
        <v>232</v>
      </c>
      <c r="F50" s="18" t="e">
        <f t="shared" si="1"/>
        <v>#DIV/0!</v>
      </c>
    </row>
    <row r="51" spans="1:6" x14ac:dyDescent="0.2">
      <c r="A51" s="50" t="s">
        <v>2</v>
      </c>
      <c r="B51" s="22" t="s">
        <v>52</v>
      </c>
      <c r="C51" s="23">
        <f>C52+C56</f>
        <v>145072701</v>
      </c>
      <c r="D51" s="23">
        <f>D52+D56</f>
        <v>272927959</v>
      </c>
      <c r="E51" s="23">
        <f t="shared" si="0"/>
        <v>127855258</v>
      </c>
      <c r="F51" s="24">
        <f t="shared" si="1"/>
        <v>0.88131851905066561</v>
      </c>
    </row>
    <row r="52" spans="1:6" x14ac:dyDescent="0.2">
      <c r="A52" s="49">
        <v>1</v>
      </c>
      <c r="B52" s="28" t="s">
        <v>53</v>
      </c>
      <c r="C52" s="26">
        <v>145072701</v>
      </c>
      <c r="D52" s="26">
        <v>167433959</v>
      </c>
      <c r="E52" s="26">
        <f t="shared" si="0"/>
        <v>22361258</v>
      </c>
      <c r="F52" s="27">
        <f t="shared" si="1"/>
        <v>0.15413828960143228</v>
      </c>
    </row>
    <row r="53" spans="1:6" x14ac:dyDescent="0.2">
      <c r="A53" s="49" t="s">
        <v>3</v>
      </c>
      <c r="B53" s="16" t="s">
        <v>54</v>
      </c>
      <c r="C53" s="17">
        <v>115969932</v>
      </c>
      <c r="D53" s="17">
        <v>115969932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6618329</v>
      </c>
      <c r="D54" s="17">
        <v>9655137</v>
      </c>
      <c r="E54" s="17">
        <f t="shared" si="0"/>
        <v>3036808</v>
      </c>
      <c r="F54" s="18">
        <f t="shared" si="1"/>
        <v>0.45884814731936108</v>
      </c>
    </row>
    <row r="55" spans="1:6" x14ac:dyDescent="0.2">
      <c r="A55" s="49" t="s">
        <v>5</v>
      </c>
      <c r="B55" s="16" t="s">
        <v>56</v>
      </c>
      <c r="C55" s="17">
        <v>22484440</v>
      </c>
      <c r="D55" s="17">
        <v>41808890</v>
      </c>
      <c r="E55" s="17">
        <f t="shared" si="0"/>
        <v>19324450</v>
      </c>
      <c r="F55" s="18">
        <f t="shared" si="1"/>
        <v>0.85945880795785889</v>
      </c>
    </row>
    <row r="56" spans="1:6" x14ac:dyDescent="0.2">
      <c r="A56" s="49" t="s">
        <v>6</v>
      </c>
      <c r="B56" s="28" t="s">
        <v>57</v>
      </c>
      <c r="C56" s="26">
        <v>0</v>
      </c>
      <c r="D56" s="26">
        <v>105494000</v>
      </c>
      <c r="E56" s="26">
        <f t="shared" si="0"/>
        <v>105494000</v>
      </c>
      <c r="F56" s="27" t="e">
        <f t="shared" si="1"/>
        <v>#DIV/0!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661852002</v>
      </c>
      <c r="D59" s="33">
        <f>D4+D32+D51</f>
        <v>1141350228</v>
      </c>
      <c r="E59" s="33">
        <f t="shared" si="0"/>
        <v>479498226</v>
      </c>
      <c r="F59" s="34">
        <f t="shared" si="1"/>
        <v>0.72447952797761572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5223276</v>
      </c>
      <c r="D60" s="14">
        <f>D61+D67</f>
        <v>19281693</v>
      </c>
      <c r="E60" s="14">
        <f t="shared" si="0"/>
        <v>14058417</v>
      </c>
      <c r="F60" s="15">
        <f t="shared" si="1"/>
        <v>2.69149418870456</v>
      </c>
    </row>
    <row r="61" spans="1:6" s="35" customFormat="1" x14ac:dyDescent="0.2">
      <c r="A61" s="55"/>
      <c r="B61" s="36" t="s">
        <v>61</v>
      </c>
      <c r="C61" s="37">
        <v>287042</v>
      </c>
      <c r="D61" s="37">
        <v>721304</v>
      </c>
      <c r="E61" s="37">
        <f t="shared" si="0"/>
        <v>434262</v>
      </c>
      <c r="F61" s="38">
        <f t="shared" si="1"/>
        <v>1.5128866158959315</v>
      </c>
    </row>
    <row r="62" spans="1:6" x14ac:dyDescent="0.2">
      <c r="A62" s="48">
        <v>1</v>
      </c>
      <c r="B62" s="16" t="s">
        <v>62</v>
      </c>
      <c r="C62" s="17">
        <v>287042</v>
      </c>
      <c r="D62" s="17">
        <v>574499</v>
      </c>
      <c r="E62" s="17">
        <f t="shared" si="0"/>
        <v>287457</v>
      </c>
      <c r="F62" s="18">
        <f t="shared" si="1"/>
        <v>1.0014457814535853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146805</v>
      </c>
      <c r="E63" s="17">
        <f t="shared" si="0"/>
        <v>146805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4936234</v>
      </c>
      <c r="D67" s="37">
        <v>18560389</v>
      </c>
      <c r="E67" s="37">
        <f t="shared" si="0"/>
        <v>13624155</v>
      </c>
      <c r="F67" s="38">
        <f t="shared" si="1"/>
        <v>2.7600302173681395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4936234</v>
      </c>
      <c r="D70" s="40">
        <v>18560389</v>
      </c>
      <c r="E70" s="40">
        <f t="shared" si="2"/>
        <v>13624155</v>
      </c>
      <c r="F70" s="41">
        <f t="shared" si="3"/>
        <v>2.7600302173681395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667075278</v>
      </c>
      <c r="D71" s="43">
        <f>D59+D60</f>
        <v>1160631921</v>
      </c>
      <c r="E71" s="43">
        <f t="shared" si="2"/>
        <v>493556643</v>
      </c>
      <c r="F71" s="44">
        <f t="shared" si="3"/>
        <v>0.73988147856380304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647" priority="3" stopIfTrue="1"/>
    <cfRule type="duplicateValues" dxfId="646" priority="4" stopIfTrue="1"/>
  </conditionalFormatting>
  <conditionalFormatting sqref="B8">
    <cfRule type="duplicateValues" dxfId="645" priority="5" stopIfTrue="1"/>
  </conditionalFormatting>
  <conditionalFormatting sqref="B27">
    <cfRule type="duplicateValues" dxfId="644" priority="6" stopIfTrue="1"/>
    <cfRule type="duplicateValues" dxfId="643" priority="7" stopIfTrue="1"/>
  </conditionalFormatting>
  <conditionalFormatting sqref="B27">
    <cfRule type="duplicateValues" dxfId="642" priority="8" stopIfTrue="1"/>
  </conditionalFormatting>
  <conditionalFormatting sqref="B66">
    <cfRule type="duplicateValues" dxfId="641" priority="9" stopIfTrue="1"/>
    <cfRule type="duplicateValues" dxfId="640" priority="10" stopIfTrue="1"/>
  </conditionalFormatting>
  <conditionalFormatting sqref="B66">
    <cfRule type="duplicateValues" dxfId="639" priority="11" stopIfTrue="1"/>
  </conditionalFormatting>
  <conditionalFormatting sqref="B57">
    <cfRule type="duplicateValues" dxfId="638" priority="12" stopIfTrue="1"/>
    <cfRule type="duplicateValues" dxfId="637" priority="13" stopIfTrue="1"/>
  </conditionalFormatting>
  <conditionalFormatting sqref="B57">
    <cfRule type="duplicateValues" dxfId="636" priority="14" stopIfTrue="1"/>
  </conditionalFormatting>
  <conditionalFormatting sqref="B71">
    <cfRule type="duplicateValues" dxfId="635" priority="1" stopIfTrue="1"/>
  </conditionalFormatting>
  <conditionalFormatting sqref="B71">
    <cfRule type="duplicateValues" dxfId="634" priority="2" stopIfTrue="1"/>
  </conditionalFormatting>
  <conditionalFormatting sqref="B67:B70 B6:B7 B58:B65 B9:B26 B28:B56">
    <cfRule type="duplicateValues" dxfId="633" priority="15" stopIfTrue="1"/>
    <cfRule type="duplicateValues" dxfId="632" priority="16" stopIfTrue="1"/>
  </conditionalFormatting>
  <conditionalFormatting sqref="B67:B70 B4:B7 B58:B65 B9:B26 B28:B56">
    <cfRule type="duplicateValues" dxfId="631" priority="17" stopIfTrue="1"/>
  </conditionalFormatting>
  <conditionalFormatting sqref="B58:B70 B5:B56">
    <cfRule type="duplicateValues" dxfId="630" priority="18" stopIfTrue="1"/>
  </conditionalFormatting>
  <printOptions horizontalCentered="1"/>
  <pageMargins left="0" right="0" top="0" bottom="0" header="0.31496062992125984" footer="0.31496062992125984"/>
  <pageSetup paperSize="9" scale="83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7.42578125" style="7" customWidth="1"/>
    <col min="3" max="3" width="12.28515625" style="2" bestFit="1" customWidth="1"/>
    <col min="4" max="4" width="11.140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126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207264342</v>
      </c>
      <c r="D4" s="14">
        <f>SUM(D5:D31)</f>
        <v>208283460</v>
      </c>
      <c r="E4" s="14">
        <f>D4-C4</f>
        <v>1019118</v>
      </c>
      <c r="F4" s="15">
        <f>D4/C4-100%</f>
        <v>4.9169962867998684E-3</v>
      </c>
    </row>
    <row r="5" spans="1:6" x14ac:dyDescent="0.2">
      <c r="A5" s="48">
        <v>1</v>
      </c>
      <c r="B5" s="16" t="s">
        <v>10</v>
      </c>
      <c r="C5" s="17">
        <v>26581</v>
      </c>
      <c r="D5" s="17">
        <v>1362</v>
      </c>
      <c r="E5" s="17">
        <f t="shared" ref="E5:E68" si="0">D5-C5</f>
        <v>-25219</v>
      </c>
      <c r="F5" s="18">
        <f t="shared" ref="F5:F68" si="1">D5/C5-100%</f>
        <v>-0.94876039276174706</v>
      </c>
    </row>
    <row r="6" spans="1:6" x14ac:dyDescent="0.2">
      <c r="A6" s="49">
        <v>2</v>
      </c>
      <c r="B6" s="16" t="s">
        <v>11</v>
      </c>
      <c r="C6" s="17">
        <v>117100945</v>
      </c>
      <c r="D6" s="17">
        <v>119252839</v>
      </c>
      <c r="E6" s="17">
        <f t="shared" si="0"/>
        <v>2151894</v>
      </c>
      <c r="F6" s="18">
        <f t="shared" si="1"/>
        <v>1.8376401659269348E-2</v>
      </c>
    </row>
    <row r="7" spans="1:6" x14ac:dyDescent="0.2">
      <c r="A7" s="48">
        <v>3</v>
      </c>
      <c r="B7" s="16" t="s">
        <v>12</v>
      </c>
      <c r="C7" s="17">
        <v>1456185</v>
      </c>
      <c r="D7" s="17">
        <v>229484</v>
      </c>
      <c r="E7" s="17">
        <f t="shared" si="0"/>
        <v>-1226701</v>
      </c>
      <c r="F7" s="18">
        <f t="shared" si="1"/>
        <v>-0.84240738642411506</v>
      </c>
    </row>
    <row r="8" spans="1:6" x14ac:dyDescent="0.2">
      <c r="A8" s="48">
        <v>4</v>
      </c>
      <c r="B8" s="16" t="s">
        <v>13</v>
      </c>
      <c r="C8" s="17">
        <v>376272</v>
      </c>
      <c r="D8" s="17">
        <v>0</v>
      </c>
      <c r="E8" s="17">
        <f t="shared" si="0"/>
        <v>-376272</v>
      </c>
      <c r="F8" s="18">
        <f t="shared" si="1"/>
        <v>-1</v>
      </c>
    </row>
    <row r="9" spans="1:6" x14ac:dyDescent="0.2">
      <c r="A9" s="48">
        <v>5</v>
      </c>
      <c r="B9" s="16" t="s">
        <v>14</v>
      </c>
      <c r="C9" s="17">
        <v>11725213</v>
      </c>
      <c r="D9" s="17">
        <v>7325614</v>
      </c>
      <c r="E9" s="17">
        <f t="shared" si="0"/>
        <v>-4399599</v>
      </c>
      <c r="F9" s="18">
        <f t="shared" si="1"/>
        <v>-0.37522550763043705</v>
      </c>
    </row>
    <row r="10" spans="1:6" x14ac:dyDescent="0.2">
      <c r="A10" s="48">
        <v>6</v>
      </c>
      <c r="B10" s="16" t="s">
        <v>83</v>
      </c>
      <c r="C10" s="17">
        <v>5407178</v>
      </c>
      <c r="D10" s="17">
        <v>6301468</v>
      </c>
      <c r="E10" s="17">
        <f t="shared" si="0"/>
        <v>894290</v>
      </c>
      <c r="F10" s="18">
        <f t="shared" si="1"/>
        <v>0.16538941384951622</v>
      </c>
    </row>
    <row r="11" spans="1:6" x14ac:dyDescent="0.2">
      <c r="A11" s="48">
        <v>7</v>
      </c>
      <c r="B11" s="16" t="s">
        <v>15</v>
      </c>
      <c r="C11" s="17">
        <v>3765634</v>
      </c>
      <c r="D11" s="17">
        <v>3349675</v>
      </c>
      <c r="E11" s="17">
        <f t="shared" si="0"/>
        <v>-415959</v>
      </c>
      <c r="F11" s="18">
        <f t="shared" si="1"/>
        <v>-0.11046187707036847</v>
      </c>
    </row>
    <row r="12" spans="1:6" x14ac:dyDescent="0.2">
      <c r="A12" s="49">
        <v>8</v>
      </c>
      <c r="B12" s="16" t="s">
        <v>16</v>
      </c>
      <c r="C12" s="17">
        <v>215552</v>
      </c>
      <c r="D12" s="17">
        <v>0</v>
      </c>
      <c r="E12" s="17">
        <f t="shared" si="0"/>
        <v>-215552</v>
      </c>
      <c r="F12" s="18">
        <f t="shared" si="1"/>
        <v>-1</v>
      </c>
    </row>
    <row r="13" spans="1:6" ht="25.5" x14ac:dyDescent="0.2">
      <c r="A13" s="48">
        <v>9</v>
      </c>
      <c r="B13" s="16" t="s">
        <v>17</v>
      </c>
      <c r="C13" s="17">
        <v>9633223</v>
      </c>
      <c r="D13" s="17">
        <v>10099430</v>
      </c>
      <c r="E13" s="17">
        <f t="shared" si="0"/>
        <v>466207</v>
      </c>
      <c r="F13" s="18">
        <f t="shared" si="1"/>
        <v>4.8395744601780644E-2</v>
      </c>
    </row>
    <row r="14" spans="1:6" x14ac:dyDescent="0.2">
      <c r="A14" s="49">
        <v>10</v>
      </c>
      <c r="B14" s="16" t="s">
        <v>18</v>
      </c>
      <c r="C14" s="17">
        <v>18641239</v>
      </c>
      <c r="D14" s="17">
        <v>14922248</v>
      </c>
      <c r="E14" s="17">
        <f t="shared" si="0"/>
        <v>-3718991</v>
      </c>
      <c r="F14" s="18">
        <f t="shared" si="1"/>
        <v>-0.19950342356535422</v>
      </c>
    </row>
    <row r="15" spans="1:6" ht="25.5" x14ac:dyDescent="0.2">
      <c r="A15" s="49">
        <v>11</v>
      </c>
      <c r="B15" s="16" t="s">
        <v>19</v>
      </c>
      <c r="C15" s="17">
        <v>28036687</v>
      </c>
      <c r="D15" s="17">
        <v>31644099</v>
      </c>
      <c r="E15" s="17">
        <f t="shared" si="0"/>
        <v>3607412</v>
      </c>
      <c r="F15" s="18">
        <f t="shared" si="1"/>
        <v>0.12866755619164283</v>
      </c>
    </row>
    <row r="16" spans="1:6" x14ac:dyDescent="0.2">
      <c r="A16" s="48">
        <v>12</v>
      </c>
      <c r="B16" s="16" t="s">
        <v>20</v>
      </c>
      <c r="C16" s="17">
        <v>4516400</v>
      </c>
      <c r="D16" s="17">
        <v>3188005</v>
      </c>
      <c r="E16" s="17">
        <f t="shared" si="0"/>
        <v>-1328395</v>
      </c>
      <c r="F16" s="18">
        <f t="shared" si="1"/>
        <v>-0.29412695952528567</v>
      </c>
    </row>
    <row r="17" spans="1:6" x14ac:dyDescent="0.2">
      <c r="A17" s="49">
        <v>13</v>
      </c>
      <c r="B17" s="16" t="s">
        <v>21</v>
      </c>
      <c r="C17" s="17">
        <v>16444</v>
      </c>
      <c r="D17" s="17">
        <v>0</v>
      </c>
      <c r="E17" s="17">
        <f t="shared" si="0"/>
        <v>-16444</v>
      </c>
      <c r="F17" s="18">
        <f t="shared" si="1"/>
        <v>-1</v>
      </c>
    </row>
    <row r="18" spans="1:6" x14ac:dyDescent="0.2">
      <c r="A18" s="49">
        <v>14</v>
      </c>
      <c r="B18" s="16" t="s">
        <v>22</v>
      </c>
      <c r="C18" s="17">
        <v>432156</v>
      </c>
      <c r="D18" s="17">
        <v>1370726</v>
      </c>
      <c r="E18" s="17">
        <f t="shared" si="0"/>
        <v>938570</v>
      </c>
      <c r="F18" s="18">
        <f t="shared" si="1"/>
        <v>2.1718314682660891</v>
      </c>
    </row>
    <row r="19" spans="1:6" x14ac:dyDescent="0.2">
      <c r="A19" s="48">
        <v>15</v>
      </c>
      <c r="B19" s="16" t="s">
        <v>23</v>
      </c>
      <c r="C19" s="17">
        <v>0</v>
      </c>
      <c r="D19" s="17">
        <v>0</v>
      </c>
      <c r="E19" s="17">
        <f t="shared" si="0"/>
        <v>0</v>
      </c>
      <c r="F19" s="18" t="e">
        <f t="shared" si="1"/>
        <v>#DIV/0!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0</v>
      </c>
      <c r="D21" s="17">
        <v>2200</v>
      </c>
      <c r="E21" s="17">
        <f t="shared" si="0"/>
        <v>2200</v>
      </c>
      <c r="F21" s="18" t="e">
        <f t="shared" si="1"/>
        <v>#DIV/0!</v>
      </c>
    </row>
    <row r="22" spans="1:6" x14ac:dyDescent="0.2">
      <c r="A22" s="49">
        <v>18</v>
      </c>
      <c r="B22" s="16" t="s">
        <v>26</v>
      </c>
      <c r="C22" s="17">
        <v>569125</v>
      </c>
      <c r="D22" s="17">
        <v>459100</v>
      </c>
      <c r="E22" s="17">
        <f t="shared" si="0"/>
        <v>-110025</v>
      </c>
      <c r="F22" s="18">
        <f t="shared" si="1"/>
        <v>-0.19332308368108941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89153</v>
      </c>
      <c r="E26" s="17">
        <f t="shared" si="0"/>
        <v>89153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640500</v>
      </c>
      <c r="E27" s="17">
        <f t="shared" si="0"/>
        <v>640500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5345508</v>
      </c>
      <c r="D30" s="17">
        <v>7755473</v>
      </c>
      <c r="E30" s="17">
        <f t="shared" si="0"/>
        <v>2409965</v>
      </c>
      <c r="F30" s="18">
        <f t="shared" si="1"/>
        <v>0.45083928412416552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1652084</v>
      </c>
      <c r="E31" s="20">
        <f t="shared" si="0"/>
        <v>1652084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389733911</v>
      </c>
      <c r="D32" s="23">
        <f>D33+D34</f>
        <v>378749082</v>
      </c>
      <c r="E32" s="23">
        <f t="shared" si="0"/>
        <v>-10984829</v>
      </c>
      <c r="F32" s="24">
        <f t="shared" si="1"/>
        <v>-2.8185458565344046E-2</v>
      </c>
    </row>
    <row r="33" spans="1:6" x14ac:dyDescent="0.2">
      <c r="A33" s="51" t="s">
        <v>1</v>
      </c>
      <c r="B33" s="25" t="s">
        <v>36</v>
      </c>
      <c r="C33" s="26">
        <v>282435197</v>
      </c>
      <c r="D33" s="26">
        <v>294689893</v>
      </c>
      <c r="E33" s="26">
        <f t="shared" si="0"/>
        <v>12254696</v>
      </c>
      <c r="F33" s="27">
        <f t="shared" si="1"/>
        <v>4.3389408013477793E-2</v>
      </c>
    </row>
    <row r="34" spans="1:6" x14ac:dyDescent="0.2">
      <c r="A34" s="52" t="s">
        <v>72</v>
      </c>
      <c r="B34" s="28" t="s">
        <v>76</v>
      </c>
      <c r="C34" s="26">
        <f>SUM(C35:C50)</f>
        <v>107298714</v>
      </c>
      <c r="D34" s="26">
        <f>SUM(D35:D50)</f>
        <v>84059189</v>
      </c>
      <c r="E34" s="26">
        <f t="shared" si="0"/>
        <v>-23239525</v>
      </c>
      <c r="F34" s="27">
        <f t="shared" si="1"/>
        <v>-0.21658717177169529</v>
      </c>
    </row>
    <row r="35" spans="1:6" x14ac:dyDescent="0.2">
      <c r="A35" s="48">
        <v>1</v>
      </c>
      <c r="B35" s="16" t="s">
        <v>37</v>
      </c>
      <c r="C35" s="17">
        <v>31864132</v>
      </c>
      <c r="D35" s="17">
        <v>29417618</v>
      </c>
      <c r="E35" s="17">
        <f t="shared" si="0"/>
        <v>-2446514</v>
      </c>
      <c r="F35" s="18">
        <f t="shared" si="1"/>
        <v>-7.6779558909685686E-2</v>
      </c>
    </row>
    <row r="36" spans="1:6" x14ac:dyDescent="0.2">
      <c r="A36" s="48">
        <v>2</v>
      </c>
      <c r="B36" s="16" t="s">
        <v>38</v>
      </c>
      <c r="C36" s="17">
        <v>20355846</v>
      </c>
      <c r="D36" s="17">
        <v>23504188</v>
      </c>
      <c r="E36" s="17">
        <f t="shared" si="0"/>
        <v>3148342</v>
      </c>
      <c r="F36" s="18">
        <f t="shared" si="1"/>
        <v>0.15466524948164762</v>
      </c>
    </row>
    <row r="37" spans="1:6" x14ac:dyDescent="0.2">
      <c r="A37" s="48">
        <v>3</v>
      </c>
      <c r="B37" s="16" t="s">
        <v>39</v>
      </c>
      <c r="C37" s="17">
        <v>31415463</v>
      </c>
      <c r="D37" s="17">
        <v>6571974</v>
      </c>
      <c r="E37" s="17">
        <f t="shared" si="0"/>
        <v>-24843489</v>
      </c>
      <c r="F37" s="18">
        <f t="shared" si="1"/>
        <v>-0.79080448376648149</v>
      </c>
    </row>
    <row r="38" spans="1:6" x14ac:dyDescent="0.2">
      <c r="A38" s="49">
        <v>4</v>
      </c>
      <c r="B38" s="16" t="s">
        <v>40</v>
      </c>
      <c r="C38" s="17">
        <v>18693307</v>
      </c>
      <c r="D38" s="17">
        <v>19213591</v>
      </c>
      <c r="E38" s="17">
        <f t="shared" si="0"/>
        <v>520284</v>
      </c>
      <c r="F38" s="18">
        <f t="shared" si="1"/>
        <v>2.7832635498898028E-2</v>
      </c>
    </row>
    <row r="39" spans="1:6" x14ac:dyDescent="0.2">
      <c r="A39" s="48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49">
        <v>6</v>
      </c>
      <c r="B40" s="16" t="s">
        <v>42</v>
      </c>
      <c r="C40" s="17">
        <v>15969</v>
      </c>
      <c r="D40" s="17">
        <v>-1507</v>
      </c>
      <c r="E40" s="17">
        <f t="shared" si="0"/>
        <v>-17476</v>
      </c>
      <c r="F40" s="18">
        <f t="shared" si="1"/>
        <v>-1.0943703425386686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1200</v>
      </c>
      <c r="E41" s="17">
        <f t="shared" si="0"/>
        <v>1200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1476326</v>
      </c>
      <c r="D42" s="17">
        <v>2155088</v>
      </c>
      <c r="E42" s="17">
        <f t="shared" si="0"/>
        <v>678762</v>
      </c>
      <c r="F42" s="18">
        <f t="shared" si="1"/>
        <v>0.4597643067994468</v>
      </c>
    </row>
    <row r="43" spans="1:6" x14ac:dyDescent="0.2">
      <c r="A43" s="48">
        <v>9</v>
      </c>
      <c r="B43" s="16" t="s">
        <v>45</v>
      </c>
      <c r="C43" s="17">
        <v>2122229</v>
      </c>
      <c r="D43" s="17">
        <v>2060723</v>
      </c>
      <c r="E43" s="17">
        <f t="shared" si="0"/>
        <v>-61506</v>
      </c>
      <c r="F43" s="18">
        <f t="shared" si="1"/>
        <v>-2.8981792257103289E-2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319320</v>
      </c>
      <c r="D45" s="17">
        <v>410301</v>
      </c>
      <c r="E45" s="17">
        <f t="shared" si="0"/>
        <v>90981</v>
      </c>
      <c r="F45" s="18">
        <f t="shared" si="1"/>
        <v>0.28492108229988733</v>
      </c>
    </row>
    <row r="46" spans="1:6" x14ac:dyDescent="0.2">
      <c r="A46" s="48">
        <v>12</v>
      </c>
      <c r="B46" s="16" t="s">
        <v>47</v>
      </c>
      <c r="C46" s="17">
        <v>990361</v>
      </c>
      <c r="D46" s="17">
        <v>704351</v>
      </c>
      <c r="E46" s="17">
        <f t="shared" si="0"/>
        <v>-286010</v>
      </c>
      <c r="F46" s="18">
        <f t="shared" si="1"/>
        <v>-0.2887936823037256</v>
      </c>
    </row>
    <row r="47" spans="1:6" x14ac:dyDescent="0.2">
      <c r="A47" s="48">
        <v>13</v>
      </c>
      <c r="B47" s="16" t="s">
        <v>48</v>
      </c>
      <c r="C47" s="17">
        <v>250</v>
      </c>
      <c r="D47" s="17">
        <v>86</v>
      </c>
      <c r="E47" s="17">
        <f t="shared" si="0"/>
        <v>-164</v>
      </c>
      <c r="F47" s="18">
        <f t="shared" si="1"/>
        <v>-0.65600000000000003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40800</v>
      </c>
      <c r="D49" s="17">
        <v>20115</v>
      </c>
      <c r="E49" s="17">
        <f t="shared" si="0"/>
        <v>-20685</v>
      </c>
      <c r="F49" s="18">
        <f t="shared" si="1"/>
        <v>-0.50698529411764703</v>
      </c>
    </row>
    <row r="50" spans="1:6" x14ac:dyDescent="0.2">
      <c r="A50" s="48">
        <v>16</v>
      </c>
      <c r="B50" s="16" t="s">
        <v>51</v>
      </c>
      <c r="C50" s="17">
        <v>4711</v>
      </c>
      <c r="D50" s="17">
        <v>1461</v>
      </c>
      <c r="E50" s="17">
        <f t="shared" si="0"/>
        <v>-3250</v>
      </c>
      <c r="F50" s="18">
        <f t="shared" si="1"/>
        <v>-0.68987476119719804</v>
      </c>
    </row>
    <row r="51" spans="1:6" x14ac:dyDescent="0.2">
      <c r="A51" s="50" t="s">
        <v>2</v>
      </c>
      <c r="B51" s="22" t="s">
        <v>52</v>
      </c>
      <c r="C51" s="23">
        <f>C52+C56</f>
        <v>137771244</v>
      </c>
      <c r="D51" s="23">
        <f>D52+D56</f>
        <v>138500481</v>
      </c>
      <c r="E51" s="23">
        <f t="shared" si="0"/>
        <v>729237</v>
      </c>
      <c r="F51" s="24">
        <f t="shared" si="1"/>
        <v>5.2931002060196963E-3</v>
      </c>
    </row>
    <row r="52" spans="1:6" x14ac:dyDescent="0.2">
      <c r="A52" s="49">
        <v>1</v>
      </c>
      <c r="B52" s="28" t="s">
        <v>53</v>
      </c>
      <c r="C52" s="26">
        <v>137771244</v>
      </c>
      <c r="D52" s="26">
        <v>138500481</v>
      </c>
      <c r="E52" s="26">
        <f t="shared" si="0"/>
        <v>729237</v>
      </c>
      <c r="F52" s="27">
        <f t="shared" si="1"/>
        <v>5.2931002060196963E-3</v>
      </c>
    </row>
    <row r="53" spans="1:6" x14ac:dyDescent="0.2">
      <c r="A53" s="49" t="s">
        <v>3</v>
      </c>
      <c r="B53" s="16" t="s">
        <v>54</v>
      </c>
      <c r="C53" s="17">
        <v>124519806</v>
      </c>
      <c r="D53" s="17">
        <v>124519806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5659358</v>
      </c>
      <c r="D54" s="17">
        <v>3849234</v>
      </c>
      <c r="E54" s="17">
        <f t="shared" si="0"/>
        <v>-1810124</v>
      </c>
      <c r="F54" s="18">
        <f t="shared" si="1"/>
        <v>-0.31984617336454069</v>
      </c>
    </row>
    <row r="55" spans="1:6" x14ac:dyDescent="0.2">
      <c r="A55" s="49" t="s">
        <v>5</v>
      </c>
      <c r="B55" s="16" t="s">
        <v>56</v>
      </c>
      <c r="C55" s="17">
        <v>7592080</v>
      </c>
      <c r="D55" s="17">
        <v>10131441</v>
      </c>
      <c r="E55" s="17">
        <f t="shared" si="0"/>
        <v>2539361</v>
      </c>
      <c r="F55" s="18">
        <f t="shared" si="1"/>
        <v>0.33447500553208087</v>
      </c>
    </row>
    <row r="56" spans="1:6" x14ac:dyDescent="0.2">
      <c r="A56" s="49" t="s">
        <v>6</v>
      </c>
      <c r="B56" s="28" t="s">
        <v>57</v>
      </c>
      <c r="C56" s="26">
        <v>0</v>
      </c>
      <c r="D56" s="26">
        <v>0</v>
      </c>
      <c r="E56" s="26">
        <f t="shared" si="0"/>
        <v>0</v>
      </c>
      <c r="F56" s="27" t="e">
        <f t="shared" si="1"/>
        <v>#DIV/0!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734769497</v>
      </c>
      <c r="D59" s="33">
        <f>D4+D32+D51</f>
        <v>725533023</v>
      </c>
      <c r="E59" s="33">
        <f t="shared" si="0"/>
        <v>-9236474</v>
      </c>
      <c r="F59" s="34">
        <f t="shared" si="1"/>
        <v>-1.2570573544100183E-2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367650829</v>
      </c>
      <c r="D60" s="14">
        <f>D61+D67</f>
        <v>135111</v>
      </c>
      <c r="E60" s="14">
        <f t="shared" si="0"/>
        <v>-367515718</v>
      </c>
      <c r="F60" s="15">
        <f t="shared" si="1"/>
        <v>-0.99963250184864949</v>
      </c>
    </row>
    <row r="61" spans="1:6" s="35" customFormat="1" x14ac:dyDescent="0.2">
      <c r="A61" s="55"/>
      <c r="B61" s="36" t="s">
        <v>61</v>
      </c>
      <c r="C61" s="37">
        <v>0</v>
      </c>
      <c r="D61" s="37">
        <v>135111</v>
      </c>
      <c r="E61" s="37">
        <f t="shared" si="0"/>
        <v>135111</v>
      </c>
      <c r="F61" s="38" t="e">
        <f t="shared" si="1"/>
        <v>#DIV/0!</v>
      </c>
    </row>
    <row r="62" spans="1:6" x14ac:dyDescent="0.2">
      <c r="A62" s="48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135111</v>
      </c>
      <c r="E64" s="17">
        <f t="shared" si="0"/>
        <v>135111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367650829</v>
      </c>
      <c r="D67" s="37">
        <v>0</v>
      </c>
      <c r="E67" s="37">
        <f t="shared" si="0"/>
        <v>-367650829</v>
      </c>
      <c r="F67" s="38">
        <f t="shared" si="1"/>
        <v>-1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367650829</v>
      </c>
      <c r="D70" s="40">
        <v>0</v>
      </c>
      <c r="E70" s="40">
        <f t="shared" si="2"/>
        <v>-367650829</v>
      </c>
      <c r="F70" s="41">
        <f t="shared" si="3"/>
        <v>-1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1102420326</v>
      </c>
      <c r="D71" s="43">
        <f>D59+D60</f>
        <v>725668134</v>
      </c>
      <c r="E71" s="43">
        <f t="shared" si="2"/>
        <v>-376752192</v>
      </c>
      <c r="F71" s="44">
        <f t="shared" si="3"/>
        <v>-0.34175004135400888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629" priority="3" stopIfTrue="1"/>
    <cfRule type="duplicateValues" dxfId="628" priority="4" stopIfTrue="1"/>
  </conditionalFormatting>
  <conditionalFormatting sqref="B8">
    <cfRule type="duplicateValues" dxfId="627" priority="5" stopIfTrue="1"/>
  </conditionalFormatting>
  <conditionalFormatting sqref="B27">
    <cfRule type="duplicateValues" dxfId="626" priority="6" stopIfTrue="1"/>
    <cfRule type="duplicateValues" dxfId="625" priority="7" stopIfTrue="1"/>
  </conditionalFormatting>
  <conditionalFormatting sqref="B27">
    <cfRule type="duplicateValues" dxfId="624" priority="8" stopIfTrue="1"/>
  </conditionalFormatting>
  <conditionalFormatting sqref="B66">
    <cfRule type="duplicateValues" dxfId="623" priority="9" stopIfTrue="1"/>
    <cfRule type="duplicateValues" dxfId="622" priority="10" stopIfTrue="1"/>
  </conditionalFormatting>
  <conditionalFormatting sqref="B66">
    <cfRule type="duplicateValues" dxfId="621" priority="11" stopIfTrue="1"/>
  </conditionalFormatting>
  <conditionalFormatting sqref="B57">
    <cfRule type="duplicateValues" dxfId="620" priority="12" stopIfTrue="1"/>
    <cfRule type="duplicateValues" dxfId="619" priority="13" stopIfTrue="1"/>
  </conditionalFormatting>
  <conditionalFormatting sqref="B57">
    <cfRule type="duplicateValues" dxfId="618" priority="14" stopIfTrue="1"/>
  </conditionalFormatting>
  <conditionalFormatting sqref="B71">
    <cfRule type="duplicateValues" dxfId="617" priority="1" stopIfTrue="1"/>
  </conditionalFormatting>
  <conditionalFormatting sqref="B71">
    <cfRule type="duplicateValues" dxfId="616" priority="2" stopIfTrue="1"/>
  </conditionalFormatting>
  <conditionalFormatting sqref="B67:B70 B6:B7 B58:B65 B9:B26 B28:B56">
    <cfRule type="duplicateValues" dxfId="615" priority="15" stopIfTrue="1"/>
    <cfRule type="duplicateValues" dxfId="614" priority="16" stopIfTrue="1"/>
  </conditionalFormatting>
  <conditionalFormatting sqref="B67:B70 B4:B7 B58:B65 B9:B26 B28:B56">
    <cfRule type="duplicateValues" dxfId="613" priority="17" stopIfTrue="1"/>
  </conditionalFormatting>
  <conditionalFormatting sqref="B58:B70 B5:B56">
    <cfRule type="duplicateValues" dxfId="612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7.42578125" style="7" customWidth="1"/>
    <col min="3" max="3" width="12.28515625" style="2" bestFit="1" customWidth="1"/>
    <col min="4" max="4" width="11.140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125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90264712</v>
      </c>
      <c r="D4" s="14">
        <f>SUM(D5:D31)</f>
        <v>69464273</v>
      </c>
      <c r="E4" s="14">
        <f>D4-C4</f>
        <v>-20800439</v>
      </c>
      <c r="F4" s="15">
        <f>D4/C4-100%</f>
        <v>-0.23043821377284179</v>
      </c>
    </row>
    <row r="5" spans="1:6" x14ac:dyDescent="0.2">
      <c r="A5" s="48">
        <v>1</v>
      </c>
      <c r="B5" s="16" t="s">
        <v>10</v>
      </c>
      <c r="C5" s="17">
        <v>201576</v>
      </c>
      <c r="D5" s="17">
        <v>214996</v>
      </c>
      <c r="E5" s="17">
        <f t="shared" ref="E5:E68" si="0">D5-C5</f>
        <v>13420</v>
      </c>
      <c r="F5" s="18">
        <f t="shared" ref="F5:F68" si="1">D5/C5-100%</f>
        <v>6.6575385958645761E-2</v>
      </c>
    </row>
    <row r="6" spans="1:6" x14ac:dyDescent="0.2">
      <c r="A6" s="49">
        <v>2</v>
      </c>
      <c r="B6" s="16" t="s">
        <v>11</v>
      </c>
      <c r="C6" s="17">
        <v>61995569</v>
      </c>
      <c r="D6" s="17">
        <v>42595227</v>
      </c>
      <c r="E6" s="17">
        <f t="shared" si="0"/>
        <v>-19400342</v>
      </c>
      <c r="F6" s="18">
        <f t="shared" si="1"/>
        <v>-0.31293110641504074</v>
      </c>
    </row>
    <row r="7" spans="1:6" x14ac:dyDescent="0.2">
      <c r="A7" s="48">
        <v>3</v>
      </c>
      <c r="B7" s="16" t="s">
        <v>12</v>
      </c>
      <c r="C7" s="17">
        <v>2682736</v>
      </c>
      <c r="D7" s="17">
        <v>1487472</v>
      </c>
      <c r="E7" s="17">
        <f t="shared" si="0"/>
        <v>-1195264</v>
      </c>
      <c r="F7" s="18">
        <f t="shared" si="1"/>
        <v>-0.44553918089592115</v>
      </c>
    </row>
    <row r="8" spans="1:6" x14ac:dyDescent="0.2">
      <c r="A8" s="48">
        <v>4</v>
      </c>
      <c r="B8" s="16" t="s">
        <v>13</v>
      </c>
      <c r="C8" s="17">
        <v>276374</v>
      </c>
      <c r="D8" s="17">
        <v>0</v>
      </c>
      <c r="E8" s="17">
        <f t="shared" si="0"/>
        <v>-276374</v>
      </c>
      <c r="F8" s="18">
        <f t="shared" si="1"/>
        <v>-1</v>
      </c>
    </row>
    <row r="9" spans="1:6" x14ac:dyDescent="0.2">
      <c r="A9" s="48">
        <v>5</v>
      </c>
      <c r="B9" s="16" t="s">
        <v>14</v>
      </c>
      <c r="C9" s="17">
        <v>1511277</v>
      </c>
      <c r="D9" s="17">
        <v>-185822</v>
      </c>
      <c r="E9" s="17">
        <f t="shared" si="0"/>
        <v>-1697099</v>
      </c>
      <c r="F9" s="18">
        <f t="shared" si="1"/>
        <v>-1.1229569430355917</v>
      </c>
    </row>
    <row r="10" spans="1:6" x14ac:dyDescent="0.2">
      <c r="A10" s="48">
        <v>6</v>
      </c>
      <c r="B10" s="16" t="s">
        <v>83</v>
      </c>
      <c r="C10" s="17">
        <v>456942</v>
      </c>
      <c r="D10" s="17">
        <v>545660</v>
      </c>
      <c r="E10" s="17">
        <f t="shared" si="0"/>
        <v>88718</v>
      </c>
      <c r="F10" s="18">
        <f t="shared" si="1"/>
        <v>0.19415593226273797</v>
      </c>
    </row>
    <row r="11" spans="1:6" x14ac:dyDescent="0.2">
      <c r="A11" s="48">
        <v>7</v>
      </c>
      <c r="B11" s="16" t="s">
        <v>15</v>
      </c>
      <c r="C11" s="17">
        <v>0</v>
      </c>
      <c r="D11" s="17">
        <v>733911</v>
      </c>
      <c r="E11" s="17">
        <f t="shared" si="0"/>
        <v>733911</v>
      </c>
      <c r="F11" s="18" t="e">
        <f t="shared" si="1"/>
        <v>#DIV/0!</v>
      </c>
    </row>
    <row r="12" spans="1:6" x14ac:dyDescent="0.2">
      <c r="A12" s="49">
        <v>8</v>
      </c>
      <c r="B12" s="16" t="s">
        <v>16</v>
      </c>
      <c r="C12" s="17">
        <v>33291</v>
      </c>
      <c r="D12" s="17">
        <v>107587</v>
      </c>
      <c r="E12" s="17">
        <f t="shared" si="0"/>
        <v>74296</v>
      </c>
      <c r="F12" s="18">
        <f t="shared" si="1"/>
        <v>2.2317142771319576</v>
      </c>
    </row>
    <row r="13" spans="1:6" ht="25.5" x14ac:dyDescent="0.2">
      <c r="A13" s="48">
        <v>9</v>
      </c>
      <c r="B13" s="16" t="s">
        <v>17</v>
      </c>
      <c r="C13" s="17">
        <v>7467168</v>
      </c>
      <c r="D13" s="17">
        <v>8923875</v>
      </c>
      <c r="E13" s="17">
        <f t="shared" si="0"/>
        <v>1456707</v>
      </c>
      <c r="F13" s="18">
        <f t="shared" si="1"/>
        <v>0.19508158916472751</v>
      </c>
    </row>
    <row r="14" spans="1:6" x14ac:dyDescent="0.2">
      <c r="A14" s="49">
        <v>10</v>
      </c>
      <c r="B14" s="16" t="s">
        <v>18</v>
      </c>
      <c r="C14" s="17">
        <v>6619277</v>
      </c>
      <c r="D14" s="17">
        <v>5751884</v>
      </c>
      <c r="E14" s="17">
        <f t="shared" si="0"/>
        <v>-867393</v>
      </c>
      <c r="F14" s="18">
        <f t="shared" si="1"/>
        <v>-0.13104044444733165</v>
      </c>
    </row>
    <row r="15" spans="1:6" ht="25.5" x14ac:dyDescent="0.2">
      <c r="A15" s="49">
        <v>11</v>
      </c>
      <c r="B15" s="16" t="s">
        <v>19</v>
      </c>
      <c r="C15" s="17">
        <v>3050435</v>
      </c>
      <c r="D15" s="17">
        <v>4078748</v>
      </c>
      <c r="E15" s="17">
        <f t="shared" si="0"/>
        <v>1028313</v>
      </c>
      <c r="F15" s="18">
        <f t="shared" si="1"/>
        <v>0.33710372455076087</v>
      </c>
    </row>
    <row r="16" spans="1:6" x14ac:dyDescent="0.2">
      <c r="A16" s="48">
        <v>12</v>
      </c>
      <c r="B16" s="16" t="s">
        <v>20</v>
      </c>
      <c r="C16" s="17">
        <v>2533240</v>
      </c>
      <c r="D16" s="17">
        <v>2125486</v>
      </c>
      <c r="E16" s="17">
        <f t="shared" si="0"/>
        <v>-407754</v>
      </c>
      <c r="F16" s="18">
        <f t="shared" si="1"/>
        <v>-0.16096145647471227</v>
      </c>
    </row>
    <row r="17" spans="1:6" x14ac:dyDescent="0.2">
      <c r="A17" s="49">
        <v>13</v>
      </c>
      <c r="B17" s="16" t="s">
        <v>21</v>
      </c>
      <c r="C17" s="17">
        <v>255634</v>
      </c>
      <c r="D17" s="17">
        <v>0</v>
      </c>
      <c r="E17" s="17">
        <f t="shared" si="0"/>
        <v>-255634</v>
      </c>
      <c r="F17" s="18">
        <f t="shared" si="1"/>
        <v>-1</v>
      </c>
    </row>
    <row r="18" spans="1:6" x14ac:dyDescent="0.2">
      <c r="A18" s="49">
        <v>14</v>
      </c>
      <c r="B18" s="16" t="s">
        <v>22</v>
      </c>
      <c r="C18" s="17">
        <v>1234520</v>
      </c>
      <c r="D18" s="17">
        <v>1464600</v>
      </c>
      <c r="E18" s="17">
        <f t="shared" si="0"/>
        <v>230080</v>
      </c>
      <c r="F18" s="18">
        <f t="shared" si="1"/>
        <v>0.18637203123481183</v>
      </c>
    </row>
    <row r="19" spans="1:6" x14ac:dyDescent="0.2">
      <c r="A19" s="48">
        <v>15</v>
      </c>
      <c r="B19" s="16" t="s">
        <v>23</v>
      </c>
      <c r="C19" s="17">
        <v>36705</v>
      </c>
      <c r="D19" s="17">
        <v>29331</v>
      </c>
      <c r="E19" s="17">
        <f t="shared" si="0"/>
        <v>-7374</v>
      </c>
      <c r="F19" s="18">
        <f t="shared" si="1"/>
        <v>-0.20089906007355951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806523</v>
      </c>
      <c r="D21" s="17">
        <v>778119</v>
      </c>
      <c r="E21" s="17">
        <f t="shared" si="0"/>
        <v>-28404</v>
      </c>
      <c r="F21" s="18">
        <f t="shared" si="1"/>
        <v>-3.5217842516580444E-2</v>
      </c>
    </row>
    <row r="22" spans="1:6" x14ac:dyDescent="0.2">
      <c r="A22" s="49">
        <v>18</v>
      </c>
      <c r="B22" s="16" t="s">
        <v>26</v>
      </c>
      <c r="C22" s="17">
        <v>44510</v>
      </c>
      <c r="D22" s="17">
        <v>54630</v>
      </c>
      <c r="E22" s="17">
        <f t="shared" si="0"/>
        <v>10120</v>
      </c>
      <c r="F22" s="18">
        <f t="shared" si="1"/>
        <v>0.22736463716018873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138560</v>
      </c>
      <c r="D26" s="17">
        <v>0</v>
      </c>
      <c r="E26" s="17">
        <f t="shared" si="0"/>
        <v>-138560</v>
      </c>
      <c r="F26" s="18">
        <f t="shared" si="1"/>
        <v>-1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182000</v>
      </c>
      <c r="E27" s="17">
        <f t="shared" si="0"/>
        <v>182000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920375</v>
      </c>
      <c r="D30" s="17">
        <v>576569</v>
      </c>
      <c r="E30" s="17">
        <f t="shared" si="0"/>
        <v>-343806</v>
      </c>
      <c r="F30" s="18">
        <f t="shared" si="1"/>
        <v>-0.37354991172076601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200578649</v>
      </c>
      <c r="D32" s="23">
        <f>D33+D34</f>
        <v>212610200</v>
      </c>
      <c r="E32" s="23">
        <f t="shared" si="0"/>
        <v>12031551</v>
      </c>
      <c r="F32" s="24">
        <f t="shared" si="1"/>
        <v>5.9984205995923245E-2</v>
      </c>
    </row>
    <row r="33" spans="1:6" x14ac:dyDescent="0.2">
      <c r="A33" s="51" t="s">
        <v>1</v>
      </c>
      <c r="B33" s="25" t="s">
        <v>36</v>
      </c>
      <c r="C33" s="26">
        <v>124110585</v>
      </c>
      <c r="D33" s="26">
        <v>126535289</v>
      </c>
      <c r="E33" s="26">
        <f t="shared" si="0"/>
        <v>2424704</v>
      </c>
      <c r="F33" s="27">
        <f t="shared" si="1"/>
        <v>1.9536641455682346E-2</v>
      </c>
    </row>
    <row r="34" spans="1:6" x14ac:dyDescent="0.2">
      <c r="A34" s="52" t="s">
        <v>72</v>
      </c>
      <c r="B34" s="28" t="s">
        <v>76</v>
      </c>
      <c r="C34" s="26">
        <f>SUM(C35:C50)</f>
        <v>76468064</v>
      </c>
      <c r="D34" s="26">
        <f>SUM(D35:D50)</f>
        <v>86074911</v>
      </c>
      <c r="E34" s="26">
        <f t="shared" si="0"/>
        <v>9606847</v>
      </c>
      <c r="F34" s="27">
        <f t="shared" si="1"/>
        <v>0.12563214625127683</v>
      </c>
    </row>
    <row r="35" spans="1:6" x14ac:dyDescent="0.2">
      <c r="A35" s="48">
        <v>1</v>
      </c>
      <c r="B35" s="16" t="s">
        <v>37</v>
      </c>
      <c r="C35" s="17">
        <v>11628811</v>
      </c>
      <c r="D35" s="17">
        <v>14089465</v>
      </c>
      <c r="E35" s="17">
        <f t="shared" si="0"/>
        <v>2460654</v>
      </c>
      <c r="F35" s="18">
        <f t="shared" si="1"/>
        <v>0.21159979296249642</v>
      </c>
    </row>
    <row r="36" spans="1:6" x14ac:dyDescent="0.2">
      <c r="A36" s="48">
        <v>2</v>
      </c>
      <c r="B36" s="16" t="s">
        <v>38</v>
      </c>
      <c r="C36" s="17">
        <v>21592398</v>
      </c>
      <c r="D36" s="17">
        <v>17470856</v>
      </c>
      <c r="E36" s="17">
        <f t="shared" si="0"/>
        <v>-4121542</v>
      </c>
      <c r="F36" s="18">
        <f t="shared" si="1"/>
        <v>-0.19087930854183033</v>
      </c>
    </row>
    <row r="37" spans="1:6" x14ac:dyDescent="0.2">
      <c r="A37" s="48">
        <v>3</v>
      </c>
      <c r="B37" s="16" t="s">
        <v>39</v>
      </c>
      <c r="C37" s="17">
        <v>28540095</v>
      </c>
      <c r="D37" s="17">
        <v>40580063</v>
      </c>
      <c r="E37" s="17">
        <f t="shared" si="0"/>
        <v>12039968</v>
      </c>
      <c r="F37" s="18">
        <f t="shared" si="1"/>
        <v>0.42186152498791607</v>
      </c>
    </row>
    <row r="38" spans="1:6" x14ac:dyDescent="0.2">
      <c r="A38" s="49">
        <v>4</v>
      </c>
      <c r="B38" s="16" t="s">
        <v>40</v>
      </c>
      <c r="C38" s="17">
        <v>12837542</v>
      </c>
      <c r="D38" s="17">
        <v>10787451</v>
      </c>
      <c r="E38" s="17">
        <f t="shared" si="0"/>
        <v>-2050091</v>
      </c>
      <c r="F38" s="18">
        <f t="shared" si="1"/>
        <v>-0.15969497899208429</v>
      </c>
    </row>
    <row r="39" spans="1:6" x14ac:dyDescent="0.2">
      <c r="A39" s="48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49">
        <v>6</v>
      </c>
      <c r="B40" s="16" t="s">
        <v>42</v>
      </c>
      <c r="C40" s="17">
        <v>-2680</v>
      </c>
      <c r="D40" s="17">
        <v>174</v>
      </c>
      <c r="E40" s="17">
        <f t="shared" si="0"/>
        <v>2854</v>
      </c>
      <c r="F40" s="18">
        <f t="shared" si="1"/>
        <v>-1.0649253731343284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690</v>
      </c>
      <c r="E41" s="17">
        <f t="shared" si="0"/>
        <v>690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48">
        <v>9</v>
      </c>
      <c r="B43" s="16" t="s">
        <v>45</v>
      </c>
      <c r="C43" s="17">
        <v>1011282</v>
      </c>
      <c r="D43" s="17">
        <v>2334809</v>
      </c>
      <c r="E43" s="17">
        <f t="shared" si="0"/>
        <v>1323527</v>
      </c>
      <c r="F43" s="18">
        <f t="shared" si="1"/>
        <v>1.3087615521684359</v>
      </c>
    </row>
    <row r="44" spans="1:6" x14ac:dyDescent="0.2">
      <c r="A44" s="48">
        <v>10</v>
      </c>
      <c r="B44" s="16" t="s">
        <v>46</v>
      </c>
      <c r="C44" s="17">
        <v>368343</v>
      </c>
      <c r="D44" s="17">
        <v>365334</v>
      </c>
      <c r="E44" s="17">
        <f t="shared" si="0"/>
        <v>-3009</v>
      </c>
      <c r="F44" s="18">
        <f t="shared" si="1"/>
        <v>-8.1690163787556669E-3</v>
      </c>
    </row>
    <row r="45" spans="1:6" x14ac:dyDescent="0.2">
      <c r="A45" s="48">
        <v>11</v>
      </c>
      <c r="B45" s="16" t="s">
        <v>81</v>
      </c>
      <c r="C45" s="17">
        <v>310255</v>
      </c>
      <c r="D45" s="17">
        <v>325053</v>
      </c>
      <c r="E45" s="17">
        <f t="shared" si="0"/>
        <v>14798</v>
      </c>
      <c r="F45" s="18">
        <f t="shared" si="1"/>
        <v>4.7696249858987017E-2</v>
      </c>
    </row>
    <row r="46" spans="1:6" x14ac:dyDescent="0.2">
      <c r="A46" s="48">
        <v>12</v>
      </c>
      <c r="B46" s="16" t="s">
        <v>47</v>
      </c>
      <c r="C46" s="17">
        <v>182035</v>
      </c>
      <c r="D46" s="17">
        <v>120992</v>
      </c>
      <c r="E46" s="17">
        <f t="shared" si="0"/>
        <v>-61043</v>
      </c>
      <c r="F46" s="18">
        <f t="shared" si="1"/>
        <v>-0.33533661109127366</v>
      </c>
    </row>
    <row r="47" spans="1:6" x14ac:dyDescent="0.2">
      <c r="A47" s="48">
        <v>13</v>
      </c>
      <c r="B47" s="16" t="s">
        <v>48</v>
      </c>
      <c r="C47" s="17">
        <v>-17</v>
      </c>
      <c r="D47" s="17">
        <v>24</v>
      </c>
      <c r="E47" s="17">
        <f t="shared" si="0"/>
        <v>41</v>
      </c>
      <c r="F47" s="18">
        <f t="shared" si="1"/>
        <v>-2.4117647058823533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48">
        <v>16</v>
      </c>
      <c r="B50" s="16" t="s">
        <v>51</v>
      </c>
      <c r="C50" s="17">
        <v>0</v>
      </c>
      <c r="D50" s="17">
        <v>0</v>
      </c>
      <c r="E50" s="17">
        <f t="shared" si="0"/>
        <v>0</v>
      </c>
      <c r="F50" s="18" t="e">
        <f t="shared" si="1"/>
        <v>#DIV/0!</v>
      </c>
    </row>
    <row r="51" spans="1:6" x14ac:dyDescent="0.2">
      <c r="A51" s="50" t="s">
        <v>2</v>
      </c>
      <c r="B51" s="22" t="s">
        <v>52</v>
      </c>
      <c r="C51" s="23">
        <f>C52+C56</f>
        <v>148970544</v>
      </c>
      <c r="D51" s="23">
        <f>D52+D56</f>
        <v>177743342</v>
      </c>
      <c r="E51" s="23">
        <f t="shared" si="0"/>
        <v>28772798</v>
      </c>
      <c r="F51" s="24">
        <f t="shared" si="1"/>
        <v>0.19314420977075852</v>
      </c>
    </row>
    <row r="52" spans="1:6" x14ac:dyDescent="0.2">
      <c r="A52" s="49">
        <v>1</v>
      </c>
      <c r="B52" s="28" t="s">
        <v>53</v>
      </c>
      <c r="C52" s="26">
        <v>146695544</v>
      </c>
      <c r="D52" s="26">
        <v>177488342</v>
      </c>
      <c r="E52" s="26">
        <f t="shared" si="0"/>
        <v>30792798</v>
      </c>
      <c r="F52" s="27">
        <f t="shared" si="1"/>
        <v>0.20990956616923562</v>
      </c>
    </row>
    <row r="53" spans="1:6" x14ac:dyDescent="0.2">
      <c r="A53" s="49" t="s">
        <v>3</v>
      </c>
      <c r="B53" s="16" t="s">
        <v>54</v>
      </c>
      <c r="C53" s="17">
        <v>135516564</v>
      </c>
      <c r="D53" s="17">
        <v>135516564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3944468</v>
      </c>
      <c r="D54" s="17">
        <v>4705505</v>
      </c>
      <c r="E54" s="17">
        <f t="shared" si="0"/>
        <v>761037</v>
      </c>
      <c r="F54" s="18">
        <f t="shared" si="1"/>
        <v>0.19293780555451323</v>
      </c>
    </row>
    <row r="55" spans="1:6" x14ac:dyDescent="0.2">
      <c r="A55" s="49" t="s">
        <v>5</v>
      </c>
      <c r="B55" s="16" t="s">
        <v>56</v>
      </c>
      <c r="C55" s="17">
        <v>7234512</v>
      </c>
      <c r="D55" s="17">
        <v>37266273</v>
      </c>
      <c r="E55" s="17">
        <f t="shared" si="0"/>
        <v>30031761</v>
      </c>
      <c r="F55" s="18">
        <f t="shared" si="1"/>
        <v>4.1511799275472896</v>
      </c>
    </row>
    <row r="56" spans="1:6" x14ac:dyDescent="0.2">
      <c r="A56" s="49" t="s">
        <v>6</v>
      </c>
      <c r="B56" s="28" t="s">
        <v>57</v>
      </c>
      <c r="C56" s="26">
        <v>2275000</v>
      </c>
      <c r="D56" s="26">
        <v>255000</v>
      </c>
      <c r="E56" s="26">
        <f t="shared" si="0"/>
        <v>-2020000</v>
      </c>
      <c r="F56" s="27">
        <f t="shared" si="1"/>
        <v>-0.88791208791208787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439813905</v>
      </c>
      <c r="D59" s="33">
        <f>D4+D32+D51</f>
        <v>459817815</v>
      </c>
      <c r="E59" s="33">
        <f t="shared" si="0"/>
        <v>20003910</v>
      </c>
      <c r="F59" s="34">
        <f t="shared" si="1"/>
        <v>4.5482668402673676E-2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240151</v>
      </c>
      <c r="D60" s="14">
        <f>D61+D67</f>
        <v>0</v>
      </c>
      <c r="E60" s="14">
        <f t="shared" si="0"/>
        <v>-240151</v>
      </c>
      <c r="F60" s="15">
        <f t="shared" si="1"/>
        <v>-1</v>
      </c>
    </row>
    <row r="61" spans="1:6" s="35" customFormat="1" x14ac:dyDescent="0.2">
      <c r="A61" s="55"/>
      <c r="B61" s="36" t="s">
        <v>61</v>
      </c>
      <c r="C61" s="37">
        <v>0</v>
      </c>
      <c r="D61" s="37">
        <v>0</v>
      </c>
      <c r="E61" s="37">
        <f t="shared" si="0"/>
        <v>0</v>
      </c>
      <c r="F61" s="38" t="e">
        <f t="shared" si="1"/>
        <v>#DIV/0!</v>
      </c>
    </row>
    <row r="62" spans="1:6" x14ac:dyDescent="0.2">
      <c r="A62" s="48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240151</v>
      </c>
      <c r="D67" s="37">
        <v>0</v>
      </c>
      <c r="E67" s="37">
        <f t="shared" si="0"/>
        <v>-240151</v>
      </c>
      <c r="F67" s="38">
        <f t="shared" si="1"/>
        <v>-1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240151</v>
      </c>
      <c r="D70" s="40">
        <v>0</v>
      </c>
      <c r="E70" s="40">
        <f t="shared" si="2"/>
        <v>-240151</v>
      </c>
      <c r="F70" s="41">
        <f t="shared" si="3"/>
        <v>-1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440054056</v>
      </c>
      <c r="D71" s="43">
        <f>D59+D60</f>
        <v>459817815</v>
      </c>
      <c r="E71" s="43">
        <f t="shared" si="2"/>
        <v>19763759</v>
      </c>
      <c r="F71" s="44">
        <f t="shared" si="3"/>
        <v>4.4912116433259319E-2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611" priority="3" stopIfTrue="1"/>
    <cfRule type="duplicateValues" dxfId="610" priority="4" stopIfTrue="1"/>
  </conditionalFormatting>
  <conditionalFormatting sqref="B8">
    <cfRule type="duplicateValues" dxfId="609" priority="5" stopIfTrue="1"/>
  </conditionalFormatting>
  <conditionalFormatting sqref="B27">
    <cfRule type="duplicateValues" dxfId="608" priority="6" stopIfTrue="1"/>
    <cfRule type="duplicateValues" dxfId="607" priority="7" stopIfTrue="1"/>
  </conditionalFormatting>
  <conditionalFormatting sqref="B27">
    <cfRule type="duplicateValues" dxfId="606" priority="8" stopIfTrue="1"/>
  </conditionalFormatting>
  <conditionalFormatting sqref="B66">
    <cfRule type="duplicateValues" dxfId="605" priority="9" stopIfTrue="1"/>
    <cfRule type="duplicateValues" dxfId="604" priority="10" stopIfTrue="1"/>
  </conditionalFormatting>
  <conditionalFormatting sqref="B66">
    <cfRule type="duplicateValues" dxfId="603" priority="11" stopIfTrue="1"/>
  </conditionalFormatting>
  <conditionalFormatting sqref="B57">
    <cfRule type="duplicateValues" dxfId="602" priority="12" stopIfTrue="1"/>
    <cfRule type="duplicateValues" dxfId="601" priority="13" stopIfTrue="1"/>
  </conditionalFormatting>
  <conditionalFormatting sqref="B57">
    <cfRule type="duplicateValues" dxfId="600" priority="14" stopIfTrue="1"/>
  </conditionalFormatting>
  <conditionalFormatting sqref="B71">
    <cfRule type="duplicateValues" dxfId="599" priority="1" stopIfTrue="1"/>
  </conditionalFormatting>
  <conditionalFormatting sqref="B71">
    <cfRule type="duplicateValues" dxfId="598" priority="2" stopIfTrue="1"/>
  </conditionalFormatting>
  <conditionalFormatting sqref="B67:B70 B6:B7 B58:B65 B9:B26 B28:B56">
    <cfRule type="duplicateValues" dxfId="597" priority="15" stopIfTrue="1"/>
    <cfRule type="duplicateValues" dxfId="596" priority="16" stopIfTrue="1"/>
  </conditionalFormatting>
  <conditionalFormatting sqref="B67:B70 B4:B7 B58:B65 B9:B26 B28:B56">
    <cfRule type="duplicateValues" dxfId="595" priority="17" stopIfTrue="1"/>
  </conditionalFormatting>
  <conditionalFormatting sqref="B58:B70 B5:B56">
    <cfRule type="duplicateValues" dxfId="594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7.42578125" style="7" customWidth="1"/>
    <col min="3" max="3" width="12.28515625" style="2" bestFit="1" customWidth="1"/>
    <col min="4" max="4" width="11.140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124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107537651</v>
      </c>
      <c r="D4" s="14">
        <f>SUM(D5:D31)</f>
        <v>89991534</v>
      </c>
      <c r="E4" s="14">
        <f>D4-C4</f>
        <v>-17546117</v>
      </c>
      <c r="F4" s="15">
        <f>D4/C4-100%</f>
        <v>-0.16316254666935215</v>
      </c>
    </row>
    <row r="5" spans="1:6" x14ac:dyDescent="0.2">
      <c r="A5" s="48">
        <v>1</v>
      </c>
      <c r="B5" s="16" t="s">
        <v>10</v>
      </c>
      <c r="C5" s="17">
        <v>14170452</v>
      </c>
      <c r="D5" s="17">
        <v>10729444</v>
      </c>
      <c r="E5" s="17">
        <f t="shared" ref="E5:E68" si="0">D5-C5</f>
        <v>-3441008</v>
      </c>
      <c r="F5" s="18">
        <f t="shared" ref="F5:F68" si="1">D5/C5-100%</f>
        <v>-0.24282979823085393</v>
      </c>
    </row>
    <row r="6" spans="1:6" x14ac:dyDescent="0.2">
      <c r="A6" s="49">
        <v>2</v>
      </c>
      <c r="B6" s="16" t="s">
        <v>11</v>
      </c>
      <c r="C6" s="17">
        <v>68598777</v>
      </c>
      <c r="D6" s="17">
        <v>65670242</v>
      </c>
      <c r="E6" s="17">
        <f t="shared" si="0"/>
        <v>-2928535</v>
      </c>
      <c r="F6" s="18">
        <f t="shared" si="1"/>
        <v>-4.2690775667910241E-2</v>
      </c>
    </row>
    <row r="7" spans="1:6" x14ac:dyDescent="0.2">
      <c r="A7" s="48">
        <v>3</v>
      </c>
      <c r="B7" s="16" t="s">
        <v>12</v>
      </c>
      <c r="C7" s="17">
        <v>0</v>
      </c>
      <c r="D7" s="17">
        <v>0</v>
      </c>
      <c r="E7" s="17">
        <f t="shared" si="0"/>
        <v>0</v>
      </c>
      <c r="F7" s="18" t="e">
        <f t="shared" si="1"/>
        <v>#DIV/0!</v>
      </c>
    </row>
    <row r="8" spans="1:6" x14ac:dyDescent="0.2">
      <c r="A8" s="48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0</v>
      </c>
      <c r="D9" s="17">
        <v>0</v>
      </c>
      <c r="E9" s="17">
        <f t="shared" si="0"/>
        <v>0</v>
      </c>
      <c r="F9" s="18" t="e">
        <f t="shared" si="1"/>
        <v>#DIV/0!</v>
      </c>
    </row>
    <row r="10" spans="1:6" x14ac:dyDescent="0.2">
      <c r="A10" s="48">
        <v>6</v>
      </c>
      <c r="B10" s="16" t="s">
        <v>83</v>
      </c>
      <c r="C10" s="17">
        <v>0</v>
      </c>
      <c r="D10" s="17">
        <v>0</v>
      </c>
      <c r="E10" s="17">
        <f t="shared" si="0"/>
        <v>0</v>
      </c>
      <c r="F10" s="18" t="e">
        <f t="shared" si="1"/>
        <v>#DIV/0!</v>
      </c>
    </row>
    <row r="11" spans="1:6" x14ac:dyDescent="0.2">
      <c r="A11" s="48">
        <v>7</v>
      </c>
      <c r="B11" s="16" t="s">
        <v>15</v>
      </c>
      <c r="C11" s="17">
        <v>0</v>
      </c>
      <c r="D11" s="17">
        <v>0</v>
      </c>
      <c r="E11" s="17">
        <f t="shared" si="0"/>
        <v>0</v>
      </c>
      <c r="F11" s="18" t="e">
        <f t="shared" si="1"/>
        <v>#DIV/0!</v>
      </c>
    </row>
    <row r="12" spans="1:6" x14ac:dyDescent="0.2">
      <c r="A12" s="49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48">
        <v>9</v>
      </c>
      <c r="B13" s="16" t="s">
        <v>17</v>
      </c>
      <c r="C13" s="17">
        <v>4331248</v>
      </c>
      <c r="D13" s="17">
        <v>4523920</v>
      </c>
      <c r="E13" s="17">
        <f t="shared" si="0"/>
        <v>192672</v>
      </c>
      <c r="F13" s="18">
        <f t="shared" si="1"/>
        <v>4.4484176385189755E-2</v>
      </c>
    </row>
    <row r="14" spans="1:6" x14ac:dyDescent="0.2">
      <c r="A14" s="49">
        <v>10</v>
      </c>
      <c r="B14" s="16" t="s">
        <v>18</v>
      </c>
      <c r="C14" s="17">
        <v>1274400</v>
      </c>
      <c r="D14" s="17">
        <v>1370170</v>
      </c>
      <c r="E14" s="17">
        <f t="shared" si="0"/>
        <v>95770</v>
      </c>
      <c r="F14" s="18">
        <f t="shared" si="1"/>
        <v>7.5149089767733823E-2</v>
      </c>
    </row>
    <row r="15" spans="1:6" ht="25.5" x14ac:dyDescent="0.2">
      <c r="A15" s="49">
        <v>11</v>
      </c>
      <c r="B15" s="16" t="s">
        <v>19</v>
      </c>
      <c r="C15" s="17">
        <v>1975236</v>
      </c>
      <c r="D15" s="17">
        <v>2296263</v>
      </c>
      <c r="E15" s="17">
        <f t="shared" si="0"/>
        <v>321027</v>
      </c>
      <c r="F15" s="18">
        <f t="shared" si="1"/>
        <v>0.16252589563981212</v>
      </c>
    </row>
    <row r="16" spans="1:6" x14ac:dyDescent="0.2">
      <c r="A16" s="48">
        <v>12</v>
      </c>
      <c r="B16" s="16" t="s">
        <v>20</v>
      </c>
      <c r="C16" s="17">
        <v>1437810</v>
      </c>
      <c r="D16" s="17">
        <v>1747441</v>
      </c>
      <c r="E16" s="17">
        <f t="shared" si="0"/>
        <v>309631</v>
      </c>
      <c r="F16" s="18">
        <f t="shared" si="1"/>
        <v>0.21534903777272385</v>
      </c>
    </row>
    <row r="17" spans="1:6" x14ac:dyDescent="0.2">
      <c r="A17" s="49">
        <v>13</v>
      </c>
      <c r="B17" s="16" t="s">
        <v>21</v>
      </c>
      <c r="C17" s="17">
        <v>885350</v>
      </c>
      <c r="D17" s="17">
        <v>108987</v>
      </c>
      <c r="E17" s="17">
        <f t="shared" si="0"/>
        <v>-776363</v>
      </c>
      <c r="F17" s="18">
        <f t="shared" si="1"/>
        <v>-0.87689953125882414</v>
      </c>
    </row>
    <row r="18" spans="1:6" x14ac:dyDescent="0.2">
      <c r="A18" s="49">
        <v>14</v>
      </c>
      <c r="B18" s="16" t="s">
        <v>22</v>
      </c>
      <c r="C18" s="17">
        <v>0</v>
      </c>
      <c r="D18" s="17">
        <v>0</v>
      </c>
      <c r="E18" s="17">
        <f t="shared" si="0"/>
        <v>0</v>
      </c>
      <c r="F18" s="18" t="e">
        <f t="shared" si="1"/>
        <v>#DIV/0!</v>
      </c>
    </row>
    <row r="19" spans="1:6" x14ac:dyDescent="0.2">
      <c r="A19" s="48">
        <v>15</v>
      </c>
      <c r="B19" s="16" t="s">
        <v>23</v>
      </c>
      <c r="C19" s="17">
        <v>14067087</v>
      </c>
      <c r="D19" s="17">
        <v>2255121</v>
      </c>
      <c r="E19" s="17">
        <f t="shared" si="0"/>
        <v>-11811966</v>
      </c>
      <c r="F19" s="18">
        <f t="shared" si="1"/>
        <v>-0.83968813159398248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65682</v>
      </c>
      <c r="D21" s="17">
        <v>42590</v>
      </c>
      <c r="E21" s="17">
        <f t="shared" si="0"/>
        <v>-23092</v>
      </c>
      <c r="F21" s="18">
        <f t="shared" si="1"/>
        <v>-0.35157272921043814</v>
      </c>
    </row>
    <row r="22" spans="1:6" x14ac:dyDescent="0.2">
      <c r="A22" s="49">
        <v>18</v>
      </c>
      <c r="B22" s="16" t="s">
        <v>26</v>
      </c>
      <c r="C22" s="17">
        <v>62140</v>
      </c>
      <c r="D22" s="17">
        <v>179664</v>
      </c>
      <c r="E22" s="17">
        <f t="shared" si="0"/>
        <v>117524</v>
      </c>
      <c r="F22" s="18">
        <f t="shared" si="1"/>
        <v>1.8912777598970067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297500</v>
      </c>
      <c r="E27" s="17">
        <f t="shared" si="0"/>
        <v>297500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-2151</v>
      </c>
      <c r="D28" s="17">
        <v>0</v>
      </c>
      <c r="E28" s="17">
        <f t="shared" si="0"/>
        <v>2151</v>
      </c>
      <c r="F28" s="18">
        <f t="shared" si="1"/>
        <v>-1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671620</v>
      </c>
      <c r="D30" s="17">
        <v>770192</v>
      </c>
      <c r="E30" s="17">
        <f t="shared" si="0"/>
        <v>98572</v>
      </c>
      <c r="F30" s="18">
        <f t="shared" si="1"/>
        <v>0.14676751734611826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175393045</v>
      </c>
      <c r="D32" s="23">
        <f>D33+D34</f>
        <v>124748768</v>
      </c>
      <c r="E32" s="23">
        <f t="shared" si="0"/>
        <v>-50644277</v>
      </c>
      <c r="F32" s="24">
        <f t="shared" si="1"/>
        <v>-0.28874735027264053</v>
      </c>
    </row>
    <row r="33" spans="1:6" x14ac:dyDescent="0.2">
      <c r="A33" s="51" t="s">
        <v>1</v>
      </c>
      <c r="B33" s="25" t="s">
        <v>36</v>
      </c>
      <c r="C33" s="26">
        <v>81686794</v>
      </c>
      <c r="D33" s="26">
        <v>78805745</v>
      </c>
      <c r="E33" s="26">
        <f t="shared" si="0"/>
        <v>-2881049</v>
      </c>
      <c r="F33" s="27">
        <f t="shared" si="1"/>
        <v>-3.5269458610408977E-2</v>
      </c>
    </row>
    <row r="34" spans="1:6" x14ac:dyDescent="0.2">
      <c r="A34" s="52" t="s">
        <v>72</v>
      </c>
      <c r="B34" s="28" t="s">
        <v>76</v>
      </c>
      <c r="C34" s="26">
        <f>SUM(C35:C50)</f>
        <v>93706251</v>
      </c>
      <c r="D34" s="26">
        <f>SUM(D35:D50)</f>
        <v>45943023</v>
      </c>
      <c r="E34" s="26">
        <f t="shared" si="0"/>
        <v>-47763228</v>
      </c>
      <c r="F34" s="27">
        <f t="shared" si="1"/>
        <v>-0.50971229229947523</v>
      </c>
    </row>
    <row r="35" spans="1:6" x14ac:dyDescent="0.2">
      <c r="A35" s="48">
        <v>1</v>
      </c>
      <c r="B35" s="16" t="s">
        <v>37</v>
      </c>
      <c r="C35" s="17">
        <v>7659711</v>
      </c>
      <c r="D35" s="17">
        <v>10249488</v>
      </c>
      <c r="E35" s="17">
        <f t="shared" si="0"/>
        <v>2589777</v>
      </c>
      <c r="F35" s="18">
        <f t="shared" si="1"/>
        <v>0.33810374830068657</v>
      </c>
    </row>
    <row r="36" spans="1:6" x14ac:dyDescent="0.2">
      <c r="A36" s="48">
        <v>2</v>
      </c>
      <c r="B36" s="16" t="s">
        <v>38</v>
      </c>
      <c r="C36" s="17">
        <v>17808362</v>
      </c>
      <c r="D36" s="17">
        <v>8477836</v>
      </c>
      <c r="E36" s="17">
        <f t="shared" si="0"/>
        <v>-9330526</v>
      </c>
      <c r="F36" s="18">
        <f t="shared" si="1"/>
        <v>-0.52394071953389088</v>
      </c>
    </row>
    <row r="37" spans="1:6" x14ac:dyDescent="0.2">
      <c r="A37" s="48">
        <v>3</v>
      </c>
      <c r="B37" s="16" t="s">
        <v>39</v>
      </c>
      <c r="C37" s="17">
        <v>34654410</v>
      </c>
      <c r="D37" s="17">
        <v>-242961</v>
      </c>
      <c r="E37" s="17">
        <f t="shared" si="0"/>
        <v>-34897371</v>
      </c>
      <c r="F37" s="18">
        <f t="shared" si="1"/>
        <v>-1.0070109691666949</v>
      </c>
    </row>
    <row r="38" spans="1:6" x14ac:dyDescent="0.2">
      <c r="A38" s="49">
        <v>4</v>
      </c>
      <c r="B38" s="16" t="s">
        <v>40</v>
      </c>
      <c r="C38" s="17">
        <v>5012713</v>
      </c>
      <c r="D38" s="17">
        <v>8433976</v>
      </c>
      <c r="E38" s="17">
        <f t="shared" si="0"/>
        <v>3421263</v>
      </c>
      <c r="F38" s="18">
        <f t="shared" si="1"/>
        <v>0.68251723168671341</v>
      </c>
    </row>
    <row r="39" spans="1:6" x14ac:dyDescent="0.2">
      <c r="A39" s="48">
        <v>5</v>
      </c>
      <c r="B39" s="16" t="s">
        <v>41</v>
      </c>
      <c r="C39" s="17">
        <v>27383486</v>
      </c>
      <c r="D39" s="17">
        <v>16774659</v>
      </c>
      <c r="E39" s="17">
        <f t="shared" si="0"/>
        <v>-10608827</v>
      </c>
      <c r="F39" s="18">
        <f t="shared" si="1"/>
        <v>-0.38741696364005662</v>
      </c>
    </row>
    <row r="40" spans="1:6" x14ac:dyDescent="0.2">
      <c r="A40" s="49">
        <v>6</v>
      </c>
      <c r="B40" s="16" t="s">
        <v>42</v>
      </c>
      <c r="C40" s="17">
        <v>1210</v>
      </c>
      <c r="D40" s="17">
        <v>102</v>
      </c>
      <c r="E40" s="17">
        <f t="shared" si="0"/>
        <v>-1108</v>
      </c>
      <c r="F40" s="18">
        <f t="shared" si="1"/>
        <v>-0.91570247933884297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0</v>
      </c>
      <c r="D42" s="17">
        <v>1017891</v>
      </c>
      <c r="E42" s="17">
        <f t="shared" si="0"/>
        <v>1017891</v>
      </c>
      <c r="F42" s="18" t="e">
        <f t="shared" si="1"/>
        <v>#DIV/0!</v>
      </c>
    </row>
    <row r="43" spans="1:6" x14ac:dyDescent="0.2">
      <c r="A43" s="48">
        <v>9</v>
      </c>
      <c r="B43" s="16" t="s">
        <v>45</v>
      </c>
      <c r="C43" s="17">
        <v>897746</v>
      </c>
      <c r="D43" s="17">
        <v>946196</v>
      </c>
      <c r="E43" s="17">
        <f t="shared" si="0"/>
        <v>48450</v>
      </c>
      <c r="F43" s="18">
        <f t="shared" si="1"/>
        <v>5.3968494429382119E-2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231616</v>
      </c>
      <c r="D45" s="17">
        <v>259541</v>
      </c>
      <c r="E45" s="17">
        <f t="shared" si="0"/>
        <v>27925</v>
      </c>
      <c r="F45" s="18">
        <f t="shared" si="1"/>
        <v>0.12056593672285154</v>
      </c>
    </row>
    <row r="46" spans="1:6" x14ac:dyDescent="0.2">
      <c r="A46" s="48">
        <v>12</v>
      </c>
      <c r="B46" s="16" t="s">
        <v>47</v>
      </c>
      <c r="C46" s="17">
        <v>58144</v>
      </c>
      <c r="D46" s="17">
        <v>25723</v>
      </c>
      <c r="E46" s="17">
        <f t="shared" si="0"/>
        <v>-32421</v>
      </c>
      <c r="F46" s="18">
        <f t="shared" si="1"/>
        <v>-0.55759837644468901</v>
      </c>
    </row>
    <row r="47" spans="1:6" x14ac:dyDescent="0.2">
      <c r="A47" s="48">
        <v>13</v>
      </c>
      <c r="B47" s="16" t="s">
        <v>48</v>
      </c>
      <c r="C47" s="17">
        <v>-1067</v>
      </c>
      <c r="D47" s="17">
        <v>549</v>
      </c>
      <c r="E47" s="17">
        <f t="shared" si="0"/>
        <v>1616</v>
      </c>
      <c r="F47" s="18">
        <f t="shared" si="1"/>
        <v>-1.5145267104029991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48">
        <v>16</v>
      </c>
      <c r="B50" s="16" t="s">
        <v>51</v>
      </c>
      <c r="C50" s="17">
        <v>-80</v>
      </c>
      <c r="D50" s="17">
        <v>23</v>
      </c>
      <c r="E50" s="17">
        <f t="shared" si="0"/>
        <v>103</v>
      </c>
      <c r="F50" s="18">
        <f t="shared" si="1"/>
        <v>-1.2875000000000001</v>
      </c>
    </row>
    <row r="51" spans="1:6" x14ac:dyDescent="0.2">
      <c r="A51" s="50" t="s">
        <v>2</v>
      </c>
      <c r="B51" s="22" t="s">
        <v>52</v>
      </c>
      <c r="C51" s="23">
        <f>C52+C56</f>
        <v>199423147</v>
      </c>
      <c r="D51" s="23">
        <f>D52+D56</f>
        <v>218086558</v>
      </c>
      <c r="E51" s="23">
        <f t="shared" si="0"/>
        <v>18663411</v>
      </c>
      <c r="F51" s="24">
        <f t="shared" si="1"/>
        <v>9.3586984664322914E-2</v>
      </c>
    </row>
    <row r="52" spans="1:6" x14ac:dyDescent="0.2">
      <c r="A52" s="49">
        <v>1</v>
      </c>
      <c r="B52" s="28" t="s">
        <v>53</v>
      </c>
      <c r="C52" s="26">
        <v>199423147</v>
      </c>
      <c r="D52" s="26">
        <v>214296558</v>
      </c>
      <c r="E52" s="26">
        <f t="shared" si="0"/>
        <v>14873411</v>
      </c>
      <c r="F52" s="27">
        <f t="shared" si="1"/>
        <v>7.4582169741810311E-2</v>
      </c>
    </row>
    <row r="53" spans="1:6" x14ac:dyDescent="0.2">
      <c r="A53" s="49" t="s">
        <v>3</v>
      </c>
      <c r="B53" s="16" t="s">
        <v>54</v>
      </c>
      <c r="C53" s="17">
        <v>149161671</v>
      </c>
      <c r="D53" s="17">
        <v>149161671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3333319</v>
      </c>
      <c r="D54" s="17">
        <v>5264223</v>
      </c>
      <c r="E54" s="17">
        <f t="shared" si="0"/>
        <v>1930904</v>
      </c>
      <c r="F54" s="18">
        <f t="shared" si="1"/>
        <v>0.57927369087687075</v>
      </c>
    </row>
    <row r="55" spans="1:6" x14ac:dyDescent="0.2">
      <c r="A55" s="49" t="s">
        <v>5</v>
      </c>
      <c r="B55" s="16" t="s">
        <v>56</v>
      </c>
      <c r="C55" s="17">
        <v>46928157</v>
      </c>
      <c r="D55" s="17">
        <v>59870664</v>
      </c>
      <c r="E55" s="17">
        <f t="shared" si="0"/>
        <v>12942507</v>
      </c>
      <c r="F55" s="18">
        <f t="shared" si="1"/>
        <v>0.27579406112198268</v>
      </c>
    </row>
    <row r="56" spans="1:6" x14ac:dyDescent="0.2">
      <c r="A56" s="49" t="s">
        <v>6</v>
      </c>
      <c r="B56" s="28" t="s">
        <v>57</v>
      </c>
      <c r="C56" s="26">
        <v>0</v>
      </c>
      <c r="D56" s="26">
        <v>3790000</v>
      </c>
      <c r="E56" s="26">
        <f t="shared" si="0"/>
        <v>3790000</v>
      </c>
      <c r="F56" s="27" t="e">
        <f t="shared" si="1"/>
        <v>#DIV/0!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482353843</v>
      </c>
      <c r="D59" s="33">
        <f>D4+D32+D51</f>
        <v>432826860</v>
      </c>
      <c r="E59" s="33">
        <f t="shared" si="0"/>
        <v>-49526983</v>
      </c>
      <c r="F59" s="34">
        <f t="shared" si="1"/>
        <v>-0.10267769961563256</v>
      </c>
    </row>
    <row r="60" spans="1:6" ht="13.5" thickTop="1" x14ac:dyDescent="0.2">
      <c r="A60" s="47" t="s">
        <v>8</v>
      </c>
      <c r="B60" s="13" t="s">
        <v>71</v>
      </c>
      <c r="C60" s="14">
        <f>C61+C67</f>
        <v>0</v>
      </c>
      <c r="D60" s="14">
        <f>D61+D67</f>
        <v>0</v>
      </c>
      <c r="E60" s="14">
        <f t="shared" si="0"/>
        <v>0</v>
      </c>
      <c r="F60" s="15" t="e">
        <f t="shared" si="1"/>
        <v>#DIV/0!</v>
      </c>
    </row>
    <row r="61" spans="1:6" s="35" customFormat="1" x14ac:dyDescent="0.2">
      <c r="A61" s="55"/>
      <c r="B61" s="36" t="s">
        <v>61</v>
      </c>
      <c r="C61" s="37">
        <v>0</v>
      </c>
      <c r="D61" s="37">
        <v>0</v>
      </c>
      <c r="E61" s="37">
        <f t="shared" si="0"/>
        <v>0</v>
      </c>
      <c r="F61" s="38" t="e">
        <f t="shared" si="1"/>
        <v>#DIV/0!</v>
      </c>
    </row>
    <row r="62" spans="1:6" x14ac:dyDescent="0.2">
      <c r="A62" s="48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0</v>
      </c>
      <c r="D67" s="37"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482353843</v>
      </c>
      <c r="D71" s="43">
        <f>D59+D60</f>
        <v>432826860</v>
      </c>
      <c r="E71" s="43">
        <f t="shared" si="2"/>
        <v>-49526983</v>
      </c>
      <c r="F71" s="44">
        <f t="shared" si="3"/>
        <v>-0.10267769961563256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593" priority="3" stopIfTrue="1"/>
    <cfRule type="duplicateValues" dxfId="592" priority="4" stopIfTrue="1"/>
  </conditionalFormatting>
  <conditionalFormatting sqref="B8">
    <cfRule type="duplicateValues" dxfId="591" priority="5" stopIfTrue="1"/>
  </conditionalFormatting>
  <conditionalFormatting sqref="B27">
    <cfRule type="duplicateValues" dxfId="590" priority="6" stopIfTrue="1"/>
    <cfRule type="duplicateValues" dxfId="589" priority="7" stopIfTrue="1"/>
  </conditionalFormatting>
  <conditionalFormatting sqref="B27">
    <cfRule type="duplicateValues" dxfId="588" priority="8" stopIfTrue="1"/>
  </conditionalFormatting>
  <conditionalFormatting sqref="B66">
    <cfRule type="duplicateValues" dxfId="587" priority="9" stopIfTrue="1"/>
    <cfRule type="duplicateValues" dxfId="586" priority="10" stopIfTrue="1"/>
  </conditionalFormatting>
  <conditionalFormatting sqref="B66">
    <cfRule type="duplicateValues" dxfId="585" priority="11" stopIfTrue="1"/>
  </conditionalFormatting>
  <conditionalFormatting sqref="B57">
    <cfRule type="duplicateValues" dxfId="584" priority="12" stopIfTrue="1"/>
    <cfRule type="duplicateValues" dxfId="583" priority="13" stopIfTrue="1"/>
  </conditionalFormatting>
  <conditionalFormatting sqref="B57">
    <cfRule type="duplicateValues" dxfId="582" priority="14" stopIfTrue="1"/>
  </conditionalFormatting>
  <conditionalFormatting sqref="B71">
    <cfRule type="duplicateValues" dxfId="581" priority="1" stopIfTrue="1"/>
  </conditionalFormatting>
  <conditionalFormatting sqref="B71">
    <cfRule type="duplicateValues" dxfId="580" priority="2" stopIfTrue="1"/>
  </conditionalFormatting>
  <conditionalFormatting sqref="B67:B70 B6:B7 B58:B65 B9:B26 B28:B56">
    <cfRule type="duplicateValues" dxfId="579" priority="15" stopIfTrue="1"/>
    <cfRule type="duplicateValues" dxfId="578" priority="16" stopIfTrue="1"/>
  </conditionalFormatting>
  <conditionalFormatting sqref="B67:B70 B4:B7 B58:B65 B9:B26 B28:B56">
    <cfRule type="duplicateValues" dxfId="577" priority="17" stopIfTrue="1"/>
  </conditionalFormatting>
  <conditionalFormatting sqref="B58:B70 B5:B56">
    <cfRule type="duplicateValues" dxfId="576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123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356612362</v>
      </c>
      <c r="D4" s="14">
        <f>SUM(D5:D31)</f>
        <v>321613189</v>
      </c>
      <c r="E4" s="14">
        <f>D4-C4</f>
        <v>-34999173</v>
      </c>
      <c r="F4" s="15">
        <f>D4/C4-100%</f>
        <v>-9.814346536870755E-2</v>
      </c>
    </row>
    <row r="5" spans="1:6" x14ac:dyDescent="0.2">
      <c r="A5" s="48">
        <v>1</v>
      </c>
      <c r="B5" s="16" t="s">
        <v>10</v>
      </c>
      <c r="C5" s="17">
        <v>1902506</v>
      </c>
      <c r="D5" s="17">
        <v>1416778</v>
      </c>
      <c r="E5" s="17">
        <f t="shared" ref="E5:E68" si="0">D5-C5</f>
        <v>-485728</v>
      </c>
      <c r="F5" s="18">
        <f t="shared" ref="F5:F68" si="1">D5/C5-100%</f>
        <v>-0.25530957589621273</v>
      </c>
    </row>
    <row r="6" spans="1:6" x14ac:dyDescent="0.2">
      <c r="A6" s="49">
        <v>2</v>
      </c>
      <c r="B6" s="16" t="s">
        <v>11</v>
      </c>
      <c r="C6" s="17">
        <v>181945294</v>
      </c>
      <c r="D6" s="17">
        <v>182925201</v>
      </c>
      <c r="E6" s="17">
        <f t="shared" si="0"/>
        <v>979907</v>
      </c>
      <c r="F6" s="18">
        <f t="shared" si="1"/>
        <v>5.3857232493190743E-3</v>
      </c>
    </row>
    <row r="7" spans="1:6" x14ac:dyDescent="0.2">
      <c r="A7" s="48">
        <v>3</v>
      </c>
      <c r="B7" s="16" t="s">
        <v>12</v>
      </c>
      <c r="C7" s="17">
        <v>8506414</v>
      </c>
      <c r="D7" s="17">
        <v>6539244</v>
      </c>
      <c r="E7" s="17">
        <f t="shared" si="0"/>
        <v>-1967170</v>
      </c>
      <c r="F7" s="18">
        <f t="shared" si="1"/>
        <v>-0.23125726069763353</v>
      </c>
    </row>
    <row r="8" spans="1:6" x14ac:dyDescent="0.2">
      <c r="A8" s="48">
        <v>4</v>
      </c>
      <c r="B8" s="16" t="s">
        <v>13</v>
      </c>
      <c r="C8" s="17">
        <v>4268721</v>
      </c>
      <c r="D8" s="17">
        <v>7594143</v>
      </c>
      <c r="E8" s="17">
        <f t="shared" si="0"/>
        <v>3325422</v>
      </c>
      <c r="F8" s="18">
        <f t="shared" si="1"/>
        <v>0.7790206949575762</v>
      </c>
    </row>
    <row r="9" spans="1:6" x14ac:dyDescent="0.2">
      <c r="A9" s="48">
        <v>5</v>
      </c>
      <c r="B9" s="16" t="s">
        <v>14</v>
      </c>
      <c r="C9" s="17">
        <v>25017637</v>
      </c>
      <c r="D9" s="17">
        <v>13151092</v>
      </c>
      <c r="E9" s="17">
        <f t="shared" si="0"/>
        <v>-11866545</v>
      </c>
      <c r="F9" s="18">
        <f t="shared" si="1"/>
        <v>-0.47432717166693239</v>
      </c>
    </row>
    <row r="10" spans="1:6" x14ac:dyDescent="0.2">
      <c r="A10" s="48">
        <v>6</v>
      </c>
      <c r="B10" s="16" t="s">
        <v>83</v>
      </c>
      <c r="C10" s="17">
        <v>1256604</v>
      </c>
      <c r="D10" s="17">
        <v>2983023</v>
      </c>
      <c r="E10" s="17">
        <f t="shared" si="0"/>
        <v>1726419</v>
      </c>
      <c r="F10" s="18">
        <f t="shared" si="1"/>
        <v>1.3738767344366245</v>
      </c>
    </row>
    <row r="11" spans="1:6" x14ac:dyDescent="0.2">
      <c r="A11" s="48">
        <v>7</v>
      </c>
      <c r="B11" s="16" t="s">
        <v>15</v>
      </c>
      <c r="C11" s="17">
        <v>17059441</v>
      </c>
      <c r="D11" s="17">
        <v>13262526</v>
      </c>
      <c r="E11" s="17">
        <f t="shared" si="0"/>
        <v>-3796915</v>
      </c>
      <c r="F11" s="18">
        <f t="shared" si="1"/>
        <v>-0.22256971960570104</v>
      </c>
    </row>
    <row r="12" spans="1:6" x14ac:dyDescent="0.2">
      <c r="A12" s="49">
        <v>8</v>
      </c>
      <c r="B12" s="16" t="s">
        <v>16</v>
      </c>
      <c r="C12" s="17">
        <v>7579151</v>
      </c>
      <c r="D12" s="17">
        <v>6915363</v>
      </c>
      <c r="E12" s="17">
        <f t="shared" si="0"/>
        <v>-663788</v>
      </c>
      <c r="F12" s="18">
        <f t="shared" si="1"/>
        <v>-8.7580785763471392E-2</v>
      </c>
    </row>
    <row r="13" spans="1:6" ht="25.5" x14ac:dyDescent="0.2">
      <c r="A13" s="48">
        <v>9</v>
      </c>
      <c r="B13" s="16" t="s">
        <v>17</v>
      </c>
      <c r="C13" s="17">
        <v>15985114</v>
      </c>
      <c r="D13" s="17">
        <v>17355515</v>
      </c>
      <c r="E13" s="17">
        <f t="shared" si="0"/>
        <v>1370401</v>
      </c>
      <c r="F13" s="18">
        <f t="shared" si="1"/>
        <v>8.5729823384431247E-2</v>
      </c>
    </row>
    <row r="14" spans="1:6" x14ac:dyDescent="0.2">
      <c r="A14" s="49">
        <v>10</v>
      </c>
      <c r="B14" s="16" t="s">
        <v>18</v>
      </c>
      <c r="C14" s="17">
        <v>27028026</v>
      </c>
      <c r="D14" s="17">
        <v>25677753</v>
      </c>
      <c r="E14" s="17">
        <f t="shared" si="0"/>
        <v>-1350273</v>
      </c>
      <c r="F14" s="18">
        <f t="shared" si="1"/>
        <v>-4.9958254442999284E-2</v>
      </c>
    </row>
    <row r="15" spans="1:6" ht="25.5" x14ac:dyDescent="0.2">
      <c r="A15" s="49">
        <v>11</v>
      </c>
      <c r="B15" s="16" t="s">
        <v>19</v>
      </c>
      <c r="C15" s="17">
        <v>11846135</v>
      </c>
      <c r="D15" s="17">
        <v>11758453</v>
      </c>
      <c r="E15" s="17">
        <f t="shared" si="0"/>
        <v>-87682</v>
      </c>
      <c r="F15" s="18">
        <f t="shared" si="1"/>
        <v>-7.4017390482211676E-3</v>
      </c>
    </row>
    <row r="16" spans="1:6" x14ac:dyDescent="0.2">
      <c r="A16" s="48">
        <v>12</v>
      </c>
      <c r="B16" s="16" t="s">
        <v>20</v>
      </c>
      <c r="C16" s="17">
        <v>5813069</v>
      </c>
      <c r="D16" s="17">
        <v>9652140</v>
      </c>
      <c r="E16" s="17">
        <f t="shared" si="0"/>
        <v>3839071</v>
      </c>
      <c r="F16" s="18">
        <f t="shared" si="1"/>
        <v>0.66042068311936442</v>
      </c>
    </row>
    <row r="17" spans="1:6" x14ac:dyDescent="0.2">
      <c r="A17" s="49">
        <v>13</v>
      </c>
      <c r="B17" s="16" t="s">
        <v>21</v>
      </c>
      <c r="C17" s="17">
        <v>386197</v>
      </c>
      <c r="D17" s="17">
        <v>0</v>
      </c>
      <c r="E17" s="17">
        <f t="shared" si="0"/>
        <v>-386197</v>
      </c>
      <c r="F17" s="18">
        <f t="shared" si="1"/>
        <v>-1</v>
      </c>
    </row>
    <row r="18" spans="1:6" x14ac:dyDescent="0.2">
      <c r="A18" s="49">
        <v>14</v>
      </c>
      <c r="B18" s="16" t="s">
        <v>22</v>
      </c>
      <c r="C18" s="17">
        <v>4196185</v>
      </c>
      <c r="D18" s="17">
        <v>4716493</v>
      </c>
      <c r="E18" s="17">
        <f t="shared" si="0"/>
        <v>520308</v>
      </c>
      <c r="F18" s="18">
        <f t="shared" si="1"/>
        <v>0.12399548637631552</v>
      </c>
    </row>
    <row r="19" spans="1:6" x14ac:dyDescent="0.2">
      <c r="A19" s="48">
        <v>15</v>
      </c>
      <c r="B19" s="16" t="s">
        <v>23</v>
      </c>
      <c r="C19" s="17">
        <v>0</v>
      </c>
      <c r="D19" s="17">
        <v>0</v>
      </c>
      <c r="E19" s="17">
        <f t="shared" si="0"/>
        <v>0</v>
      </c>
      <c r="F19" s="18" t="e">
        <f t="shared" si="1"/>
        <v>#DIV/0!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5079878</v>
      </c>
      <c r="D21" s="17">
        <v>5533189</v>
      </c>
      <c r="E21" s="17">
        <f t="shared" si="0"/>
        <v>453311</v>
      </c>
      <c r="F21" s="18">
        <f t="shared" si="1"/>
        <v>8.923659190240385E-2</v>
      </c>
    </row>
    <row r="22" spans="1:6" x14ac:dyDescent="0.2">
      <c r="A22" s="49">
        <v>18</v>
      </c>
      <c r="B22" s="16" t="s">
        <v>26</v>
      </c>
      <c r="C22" s="17">
        <v>268000</v>
      </c>
      <c r="D22" s="17">
        <v>211880</v>
      </c>
      <c r="E22" s="17">
        <f t="shared" si="0"/>
        <v>-56120</v>
      </c>
      <c r="F22" s="18">
        <f t="shared" si="1"/>
        <v>-0.20940298507462685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39377</v>
      </c>
      <c r="D26" s="17">
        <v>0</v>
      </c>
      <c r="E26" s="17">
        <f t="shared" si="0"/>
        <v>-39377</v>
      </c>
      <c r="F26" s="18">
        <f t="shared" si="1"/>
        <v>-1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5721100</v>
      </c>
      <c r="E27" s="17">
        <f t="shared" si="0"/>
        <v>5721100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684914</v>
      </c>
      <c r="D28" s="17">
        <v>731805</v>
      </c>
      <c r="E28" s="17">
        <f t="shared" si="0"/>
        <v>46891</v>
      </c>
      <c r="F28" s="18">
        <f t="shared" si="1"/>
        <v>6.846260990430908E-2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37749699</v>
      </c>
      <c r="D30" s="17">
        <v>5467491</v>
      </c>
      <c r="E30" s="17">
        <f t="shared" si="0"/>
        <v>-32282208</v>
      </c>
      <c r="F30" s="18">
        <f t="shared" si="1"/>
        <v>-0.85516464647837331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512972105</v>
      </c>
      <c r="D32" s="23">
        <f>D33+D34</f>
        <v>541980055</v>
      </c>
      <c r="E32" s="23">
        <f t="shared" si="0"/>
        <v>29007950</v>
      </c>
      <c r="F32" s="24">
        <f t="shared" si="1"/>
        <v>5.6548786410130392E-2</v>
      </c>
    </row>
    <row r="33" spans="1:6" x14ac:dyDescent="0.2">
      <c r="A33" s="51" t="s">
        <v>1</v>
      </c>
      <c r="B33" s="25" t="s">
        <v>36</v>
      </c>
      <c r="C33" s="26">
        <v>355252321</v>
      </c>
      <c r="D33" s="26">
        <v>382065040</v>
      </c>
      <c r="E33" s="26">
        <f t="shared" si="0"/>
        <v>26812719</v>
      </c>
      <c r="F33" s="27">
        <f t="shared" si="1"/>
        <v>7.5475140949184727E-2</v>
      </c>
    </row>
    <row r="34" spans="1:6" x14ac:dyDescent="0.2">
      <c r="A34" s="52" t="s">
        <v>72</v>
      </c>
      <c r="B34" s="28" t="s">
        <v>76</v>
      </c>
      <c r="C34" s="26">
        <f>SUM(C35:C50)</f>
        <v>157719784</v>
      </c>
      <c r="D34" s="26">
        <f>SUM(D35:D50)</f>
        <v>159915015</v>
      </c>
      <c r="E34" s="26">
        <f t="shared" si="0"/>
        <v>2195231</v>
      </c>
      <c r="F34" s="27">
        <f t="shared" si="1"/>
        <v>1.3918551904686938E-2</v>
      </c>
    </row>
    <row r="35" spans="1:6" x14ac:dyDescent="0.2">
      <c r="A35" s="48">
        <v>1</v>
      </c>
      <c r="B35" s="16" t="s">
        <v>37</v>
      </c>
      <c r="C35" s="17">
        <v>27328888</v>
      </c>
      <c r="D35" s="17">
        <v>24407267</v>
      </c>
      <c r="E35" s="17">
        <f t="shared" si="0"/>
        <v>-2921621</v>
      </c>
      <c r="F35" s="18">
        <f t="shared" si="1"/>
        <v>-0.1069059597302312</v>
      </c>
    </row>
    <row r="36" spans="1:6" x14ac:dyDescent="0.2">
      <c r="A36" s="48">
        <v>2</v>
      </c>
      <c r="B36" s="16" t="s">
        <v>38</v>
      </c>
      <c r="C36" s="17">
        <v>50536304</v>
      </c>
      <c r="D36" s="17">
        <v>44876652</v>
      </c>
      <c r="E36" s="17">
        <f t="shared" si="0"/>
        <v>-5659652</v>
      </c>
      <c r="F36" s="18">
        <f t="shared" si="1"/>
        <v>-0.11199180691963539</v>
      </c>
    </row>
    <row r="37" spans="1:6" x14ac:dyDescent="0.2">
      <c r="A37" s="48">
        <v>3</v>
      </c>
      <c r="B37" s="16" t="s">
        <v>39</v>
      </c>
      <c r="C37" s="17">
        <v>33966220</v>
      </c>
      <c r="D37" s="17">
        <v>48549759</v>
      </c>
      <c r="E37" s="17">
        <f t="shared" si="0"/>
        <v>14583539</v>
      </c>
      <c r="F37" s="18">
        <f t="shared" si="1"/>
        <v>0.42935419366653105</v>
      </c>
    </row>
    <row r="38" spans="1:6" x14ac:dyDescent="0.2">
      <c r="A38" s="49">
        <v>4</v>
      </c>
      <c r="B38" s="16" t="s">
        <v>40</v>
      </c>
      <c r="C38" s="17">
        <v>39670807</v>
      </c>
      <c r="D38" s="17">
        <v>33917634</v>
      </c>
      <c r="E38" s="17">
        <f t="shared" si="0"/>
        <v>-5753173</v>
      </c>
      <c r="F38" s="18">
        <f t="shared" si="1"/>
        <v>-0.14502283757423939</v>
      </c>
    </row>
    <row r="39" spans="1:6" x14ac:dyDescent="0.2">
      <c r="A39" s="48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49">
        <v>6</v>
      </c>
      <c r="B40" s="16" t="s">
        <v>42</v>
      </c>
      <c r="C40" s="17">
        <v>-77179</v>
      </c>
      <c r="D40" s="17">
        <v>99689</v>
      </c>
      <c r="E40" s="17">
        <f t="shared" si="0"/>
        <v>176868</v>
      </c>
      <c r="F40" s="18">
        <f t="shared" si="1"/>
        <v>-2.2916596483499401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48">
        <v>9</v>
      </c>
      <c r="B43" s="16" t="s">
        <v>45</v>
      </c>
      <c r="C43" s="17">
        <v>4469711</v>
      </c>
      <c r="D43" s="17">
        <v>5264165</v>
      </c>
      <c r="E43" s="17">
        <f t="shared" si="0"/>
        <v>794454</v>
      </c>
      <c r="F43" s="18">
        <f t="shared" si="1"/>
        <v>0.17774169291929609</v>
      </c>
    </row>
    <row r="44" spans="1:6" x14ac:dyDescent="0.2">
      <c r="A44" s="48">
        <v>10</v>
      </c>
      <c r="B44" s="16" t="s">
        <v>46</v>
      </c>
      <c r="C44" s="17">
        <v>2396</v>
      </c>
      <c r="D44" s="17">
        <v>1561395</v>
      </c>
      <c r="E44" s="17">
        <f t="shared" si="0"/>
        <v>1558999</v>
      </c>
      <c r="F44" s="18">
        <f t="shared" si="1"/>
        <v>650.66736227045078</v>
      </c>
    </row>
    <row r="45" spans="1:6" x14ac:dyDescent="0.2">
      <c r="A45" s="48">
        <v>11</v>
      </c>
      <c r="B45" s="16" t="s">
        <v>81</v>
      </c>
      <c r="C45" s="17">
        <v>469252</v>
      </c>
      <c r="D45" s="17">
        <v>526790</v>
      </c>
      <c r="E45" s="17">
        <f t="shared" si="0"/>
        <v>57538</v>
      </c>
      <c r="F45" s="18">
        <f t="shared" si="1"/>
        <v>0.12261641932266665</v>
      </c>
    </row>
    <row r="46" spans="1:6" x14ac:dyDescent="0.2">
      <c r="A46" s="48">
        <v>12</v>
      </c>
      <c r="B46" s="16" t="s">
        <v>47</v>
      </c>
      <c r="C46" s="17">
        <v>1339930</v>
      </c>
      <c r="D46" s="17">
        <v>709704</v>
      </c>
      <c r="E46" s="17">
        <f t="shared" si="0"/>
        <v>-630226</v>
      </c>
      <c r="F46" s="18">
        <f t="shared" si="1"/>
        <v>-0.47034248057734362</v>
      </c>
    </row>
    <row r="47" spans="1:6" x14ac:dyDescent="0.2">
      <c r="A47" s="48">
        <v>13</v>
      </c>
      <c r="B47" s="16" t="s">
        <v>48</v>
      </c>
      <c r="C47" s="17">
        <v>1545</v>
      </c>
      <c r="D47" s="17">
        <v>15</v>
      </c>
      <c r="E47" s="17">
        <f t="shared" si="0"/>
        <v>-1530</v>
      </c>
      <c r="F47" s="18">
        <f t="shared" si="1"/>
        <v>-0.99029126213592233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13878</v>
      </c>
      <c r="D49" s="17">
        <v>1215</v>
      </c>
      <c r="E49" s="17">
        <f t="shared" si="0"/>
        <v>-12663</v>
      </c>
      <c r="F49" s="18">
        <f t="shared" si="1"/>
        <v>-0.91245136186770426</v>
      </c>
    </row>
    <row r="50" spans="1:6" x14ac:dyDescent="0.2">
      <c r="A50" s="48">
        <v>16</v>
      </c>
      <c r="B50" s="16" t="s">
        <v>51</v>
      </c>
      <c r="C50" s="17">
        <v>-1968</v>
      </c>
      <c r="D50" s="17">
        <v>730</v>
      </c>
      <c r="E50" s="17">
        <f t="shared" si="0"/>
        <v>2698</v>
      </c>
      <c r="F50" s="18">
        <f t="shared" si="1"/>
        <v>-1.3709349593495934</v>
      </c>
    </row>
    <row r="51" spans="1:6" x14ac:dyDescent="0.2">
      <c r="A51" s="50" t="s">
        <v>2</v>
      </c>
      <c r="B51" s="22" t="s">
        <v>52</v>
      </c>
      <c r="C51" s="23">
        <f>C52+C56</f>
        <v>266268201</v>
      </c>
      <c r="D51" s="23">
        <f>D52+D56</f>
        <v>268302787</v>
      </c>
      <c r="E51" s="23">
        <f t="shared" si="0"/>
        <v>2034586</v>
      </c>
      <c r="F51" s="24">
        <f t="shared" si="1"/>
        <v>7.6411152077449085E-3</v>
      </c>
    </row>
    <row r="52" spans="1:6" x14ac:dyDescent="0.2">
      <c r="A52" s="49">
        <v>1</v>
      </c>
      <c r="B52" s="28" t="s">
        <v>53</v>
      </c>
      <c r="C52" s="26">
        <v>265508675</v>
      </c>
      <c r="D52" s="26">
        <v>261431600</v>
      </c>
      <c r="E52" s="26">
        <f t="shared" si="0"/>
        <v>-4077075</v>
      </c>
      <c r="F52" s="27">
        <f t="shared" si="1"/>
        <v>-1.5355712953635137E-2</v>
      </c>
    </row>
    <row r="53" spans="1:6" x14ac:dyDescent="0.2">
      <c r="A53" s="49" t="s">
        <v>3</v>
      </c>
      <c r="B53" s="16" t="s">
        <v>54</v>
      </c>
      <c r="C53" s="17">
        <v>106801803</v>
      </c>
      <c r="D53" s="17">
        <v>106801803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2158617</v>
      </c>
      <c r="D54" s="17">
        <v>5073797</v>
      </c>
      <c r="E54" s="17">
        <f t="shared" si="0"/>
        <v>2915180</v>
      </c>
      <c r="F54" s="18">
        <f t="shared" si="1"/>
        <v>1.3504850559409105</v>
      </c>
    </row>
    <row r="55" spans="1:6" x14ac:dyDescent="0.2">
      <c r="A55" s="49" t="s">
        <v>5</v>
      </c>
      <c r="B55" s="16" t="s">
        <v>56</v>
      </c>
      <c r="C55" s="17">
        <v>156548255</v>
      </c>
      <c r="D55" s="17">
        <v>149556000</v>
      </c>
      <c r="E55" s="17">
        <f t="shared" si="0"/>
        <v>-6992255</v>
      </c>
      <c r="F55" s="18">
        <f t="shared" si="1"/>
        <v>-4.4665173687180371E-2</v>
      </c>
    </row>
    <row r="56" spans="1:6" x14ac:dyDescent="0.2">
      <c r="A56" s="49" t="s">
        <v>6</v>
      </c>
      <c r="B56" s="28" t="s">
        <v>57</v>
      </c>
      <c r="C56" s="26">
        <v>759526</v>
      </c>
      <c r="D56" s="26">
        <v>6871187</v>
      </c>
      <c r="E56" s="26">
        <f t="shared" si="0"/>
        <v>6111661</v>
      </c>
      <c r="F56" s="27">
        <f t="shared" si="1"/>
        <v>8.0466777964151319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1135852668</v>
      </c>
      <c r="D59" s="33">
        <f>D4+D32+D51</f>
        <v>1131896031</v>
      </c>
      <c r="E59" s="33">
        <f t="shared" si="0"/>
        <v>-3956637</v>
      </c>
      <c r="F59" s="34">
        <f t="shared" si="1"/>
        <v>-3.4834068814283414E-3</v>
      </c>
    </row>
    <row r="60" spans="1:6" ht="13.5" thickTop="1" x14ac:dyDescent="0.2">
      <c r="A60" s="47" t="s">
        <v>8</v>
      </c>
      <c r="B60" s="13" t="s">
        <v>71</v>
      </c>
      <c r="C60" s="14">
        <f>C61+C67</f>
        <v>2661729</v>
      </c>
      <c r="D60" s="14">
        <f>D61+D67</f>
        <v>23004225</v>
      </c>
      <c r="E60" s="14">
        <f t="shared" si="0"/>
        <v>20342496</v>
      </c>
      <c r="F60" s="15">
        <f t="shared" si="1"/>
        <v>7.642587205534447</v>
      </c>
    </row>
    <row r="61" spans="1:6" s="35" customFormat="1" x14ac:dyDescent="0.2">
      <c r="A61" s="55"/>
      <c r="B61" s="36" t="s">
        <v>61</v>
      </c>
      <c r="C61" s="37">
        <v>2661729</v>
      </c>
      <c r="D61" s="37">
        <v>23004225</v>
      </c>
      <c r="E61" s="37">
        <f t="shared" si="0"/>
        <v>20342496</v>
      </c>
      <c r="F61" s="38">
        <f t="shared" si="1"/>
        <v>7.642587205534447</v>
      </c>
    </row>
    <row r="62" spans="1:6" x14ac:dyDescent="0.2">
      <c r="A62" s="48">
        <v>1</v>
      </c>
      <c r="B62" s="16" t="s">
        <v>62</v>
      </c>
      <c r="C62" s="17">
        <v>158737</v>
      </c>
      <c r="D62" s="17">
        <v>10207</v>
      </c>
      <c r="E62" s="17">
        <f t="shared" si="0"/>
        <v>-148530</v>
      </c>
      <c r="F62" s="18">
        <f t="shared" si="1"/>
        <v>-0.93569867138726326</v>
      </c>
    </row>
    <row r="63" spans="1:6" x14ac:dyDescent="0.2">
      <c r="A63" s="49">
        <v>2</v>
      </c>
      <c r="B63" s="16" t="s">
        <v>64</v>
      </c>
      <c r="C63" s="17">
        <v>2502992</v>
      </c>
      <c r="D63" s="17">
        <v>22994018</v>
      </c>
      <c r="E63" s="17">
        <f t="shared" si="0"/>
        <v>20491026</v>
      </c>
      <c r="F63" s="18">
        <f t="shared" si="1"/>
        <v>8.1866126619661586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0</v>
      </c>
      <c r="D67" s="37"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1138514397</v>
      </c>
      <c r="D71" s="43">
        <f>D59+D60</f>
        <v>1154900256</v>
      </c>
      <c r="E71" s="43">
        <f t="shared" si="2"/>
        <v>16385859</v>
      </c>
      <c r="F71" s="44">
        <f t="shared" si="3"/>
        <v>1.4392316024441021E-2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575" priority="3" stopIfTrue="1"/>
    <cfRule type="duplicateValues" dxfId="574" priority="4" stopIfTrue="1"/>
  </conditionalFormatting>
  <conditionalFormatting sqref="B8">
    <cfRule type="duplicateValues" dxfId="573" priority="5" stopIfTrue="1"/>
  </conditionalFormatting>
  <conditionalFormatting sqref="B27">
    <cfRule type="duplicateValues" dxfId="572" priority="6" stopIfTrue="1"/>
    <cfRule type="duplicateValues" dxfId="571" priority="7" stopIfTrue="1"/>
  </conditionalFormatting>
  <conditionalFormatting sqref="B27">
    <cfRule type="duplicateValues" dxfId="570" priority="8" stopIfTrue="1"/>
  </conditionalFormatting>
  <conditionalFormatting sqref="B66">
    <cfRule type="duplicateValues" dxfId="569" priority="9" stopIfTrue="1"/>
    <cfRule type="duplicateValues" dxfId="568" priority="10" stopIfTrue="1"/>
  </conditionalFormatting>
  <conditionalFormatting sqref="B66">
    <cfRule type="duplicateValues" dxfId="567" priority="11" stopIfTrue="1"/>
  </conditionalFormatting>
  <conditionalFormatting sqref="B57">
    <cfRule type="duplicateValues" dxfId="566" priority="12" stopIfTrue="1"/>
    <cfRule type="duplicateValues" dxfId="565" priority="13" stopIfTrue="1"/>
  </conditionalFormatting>
  <conditionalFormatting sqref="B57">
    <cfRule type="duplicateValues" dxfId="564" priority="14" stopIfTrue="1"/>
  </conditionalFormatting>
  <conditionalFormatting sqref="B71">
    <cfRule type="duplicateValues" dxfId="563" priority="1" stopIfTrue="1"/>
  </conditionalFormatting>
  <conditionalFormatting sqref="B71">
    <cfRule type="duplicateValues" dxfId="562" priority="2" stopIfTrue="1"/>
  </conditionalFormatting>
  <conditionalFormatting sqref="B67:B70 B6:B7 B58:B65 B9:B26 B28:B56">
    <cfRule type="duplicateValues" dxfId="561" priority="15" stopIfTrue="1"/>
    <cfRule type="duplicateValues" dxfId="560" priority="16" stopIfTrue="1"/>
  </conditionalFormatting>
  <conditionalFormatting sqref="B67:B70 B4:B7 B58:B65 B9:B26 B28:B56">
    <cfRule type="duplicateValues" dxfId="559" priority="17" stopIfTrue="1"/>
  </conditionalFormatting>
  <conditionalFormatting sqref="B58:B70 B5:B56">
    <cfRule type="duplicateValues" dxfId="558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122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61732364</v>
      </c>
      <c r="D4" s="14">
        <f>SUM(D5:D31)</f>
        <v>62985138</v>
      </c>
      <c r="E4" s="14">
        <f>D4-C4</f>
        <v>1252774</v>
      </c>
      <c r="F4" s="15">
        <f>D4/C4-100%</f>
        <v>2.0293633984274528E-2</v>
      </c>
    </row>
    <row r="5" spans="1:6" x14ac:dyDescent="0.2">
      <c r="A5" s="48">
        <v>1</v>
      </c>
      <c r="B5" s="16" t="s">
        <v>10</v>
      </c>
      <c r="C5" s="17">
        <v>41217</v>
      </c>
      <c r="D5" s="17">
        <v>99666</v>
      </c>
      <c r="E5" s="17">
        <f t="shared" ref="E5:E68" si="0">D5-C5</f>
        <v>58449</v>
      </c>
      <c r="F5" s="18">
        <f t="shared" ref="F5:F68" si="1">D5/C5-100%</f>
        <v>1.4180799184802386</v>
      </c>
    </row>
    <row r="6" spans="1:6" x14ac:dyDescent="0.2">
      <c r="A6" s="49">
        <v>2</v>
      </c>
      <c r="B6" s="16" t="s">
        <v>11</v>
      </c>
      <c r="C6" s="17">
        <v>43733457</v>
      </c>
      <c r="D6" s="17">
        <v>31165535</v>
      </c>
      <c r="E6" s="17">
        <f t="shared" si="0"/>
        <v>-12567922</v>
      </c>
      <c r="F6" s="18">
        <f t="shared" si="1"/>
        <v>-0.28737545261971853</v>
      </c>
    </row>
    <row r="7" spans="1:6" x14ac:dyDescent="0.2">
      <c r="A7" s="48">
        <v>3</v>
      </c>
      <c r="B7" s="16" t="s">
        <v>12</v>
      </c>
      <c r="C7" s="17">
        <v>49944</v>
      </c>
      <c r="D7" s="17">
        <v>4719</v>
      </c>
      <c r="E7" s="17">
        <f t="shared" si="0"/>
        <v>-45225</v>
      </c>
      <c r="F7" s="18">
        <f t="shared" si="1"/>
        <v>-0.90551417587698224</v>
      </c>
    </row>
    <row r="8" spans="1:6" x14ac:dyDescent="0.2">
      <c r="A8" s="48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3579162</v>
      </c>
      <c r="D9" s="17">
        <v>2091264</v>
      </c>
      <c r="E9" s="17">
        <f t="shared" si="0"/>
        <v>-1487898</v>
      </c>
      <c r="F9" s="18">
        <f t="shared" si="1"/>
        <v>-0.4157112754326292</v>
      </c>
    </row>
    <row r="10" spans="1:6" x14ac:dyDescent="0.2">
      <c r="A10" s="48">
        <v>6</v>
      </c>
      <c r="B10" s="16" t="s">
        <v>83</v>
      </c>
      <c r="C10" s="17">
        <v>620186</v>
      </c>
      <c r="D10" s="17">
        <v>1116741</v>
      </c>
      <c r="E10" s="17">
        <f t="shared" si="0"/>
        <v>496555</v>
      </c>
      <c r="F10" s="18">
        <f t="shared" si="1"/>
        <v>0.80065496480088227</v>
      </c>
    </row>
    <row r="11" spans="1:6" x14ac:dyDescent="0.2">
      <c r="A11" s="48">
        <v>7</v>
      </c>
      <c r="B11" s="16" t="s">
        <v>15</v>
      </c>
      <c r="C11" s="17">
        <v>349724</v>
      </c>
      <c r="D11" s="17">
        <v>3581015</v>
      </c>
      <c r="E11" s="17">
        <f t="shared" si="0"/>
        <v>3231291</v>
      </c>
      <c r="F11" s="18">
        <f t="shared" si="1"/>
        <v>9.2395460420217077</v>
      </c>
    </row>
    <row r="12" spans="1:6" x14ac:dyDescent="0.2">
      <c r="A12" s="49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48">
        <v>9</v>
      </c>
      <c r="B13" s="16" t="s">
        <v>17</v>
      </c>
      <c r="C13" s="17">
        <v>2688400</v>
      </c>
      <c r="D13" s="17">
        <v>2742163</v>
      </c>
      <c r="E13" s="17">
        <f t="shared" si="0"/>
        <v>53763</v>
      </c>
      <c r="F13" s="18">
        <f t="shared" si="1"/>
        <v>1.9998140157714728E-2</v>
      </c>
    </row>
    <row r="14" spans="1:6" x14ac:dyDescent="0.2">
      <c r="A14" s="49">
        <v>10</v>
      </c>
      <c r="B14" s="16" t="s">
        <v>18</v>
      </c>
      <c r="C14" s="17">
        <v>5058712</v>
      </c>
      <c r="D14" s="17">
        <v>4657028</v>
      </c>
      <c r="E14" s="17">
        <f t="shared" si="0"/>
        <v>-401684</v>
      </c>
      <c r="F14" s="18">
        <f t="shared" si="1"/>
        <v>-7.9404401752857234E-2</v>
      </c>
    </row>
    <row r="15" spans="1:6" ht="25.5" x14ac:dyDescent="0.2">
      <c r="A15" s="49">
        <v>11</v>
      </c>
      <c r="B15" s="16" t="s">
        <v>19</v>
      </c>
      <c r="C15" s="17">
        <v>0</v>
      </c>
      <c r="D15" s="17">
        <v>0</v>
      </c>
      <c r="E15" s="17">
        <f t="shared" si="0"/>
        <v>0</v>
      </c>
      <c r="F15" s="18" t="e">
        <f t="shared" si="1"/>
        <v>#DIV/0!</v>
      </c>
    </row>
    <row r="16" spans="1:6" x14ac:dyDescent="0.2">
      <c r="A16" s="48">
        <v>12</v>
      </c>
      <c r="B16" s="16" t="s">
        <v>20</v>
      </c>
      <c r="C16" s="17">
        <v>1708265</v>
      </c>
      <c r="D16" s="17">
        <v>1903945</v>
      </c>
      <c r="E16" s="17">
        <f t="shared" si="0"/>
        <v>195680</v>
      </c>
      <c r="F16" s="18">
        <f t="shared" si="1"/>
        <v>0.11454897220279059</v>
      </c>
    </row>
    <row r="17" spans="1:6" x14ac:dyDescent="0.2">
      <c r="A17" s="49">
        <v>13</v>
      </c>
      <c r="B17" s="16" t="s">
        <v>21</v>
      </c>
      <c r="C17" s="17">
        <v>9278</v>
      </c>
      <c r="D17" s="17">
        <v>0</v>
      </c>
      <c r="E17" s="17">
        <f t="shared" si="0"/>
        <v>-9278</v>
      </c>
      <c r="F17" s="18">
        <f t="shared" si="1"/>
        <v>-1</v>
      </c>
    </row>
    <row r="18" spans="1:6" x14ac:dyDescent="0.2">
      <c r="A18" s="49">
        <v>14</v>
      </c>
      <c r="B18" s="16" t="s">
        <v>22</v>
      </c>
      <c r="C18" s="17">
        <v>325964</v>
      </c>
      <c r="D18" s="17">
        <v>356680</v>
      </c>
      <c r="E18" s="17">
        <f t="shared" si="0"/>
        <v>30716</v>
      </c>
      <c r="F18" s="18">
        <f t="shared" si="1"/>
        <v>9.4231264802248083E-2</v>
      </c>
    </row>
    <row r="19" spans="1:6" x14ac:dyDescent="0.2">
      <c r="A19" s="48">
        <v>15</v>
      </c>
      <c r="B19" s="16" t="s">
        <v>23</v>
      </c>
      <c r="C19" s="17">
        <v>0</v>
      </c>
      <c r="D19" s="17">
        <v>0</v>
      </c>
      <c r="E19" s="17">
        <f t="shared" si="0"/>
        <v>0</v>
      </c>
      <c r="F19" s="18" t="e">
        <f t="shared" si="1"/>
        <v>#DIV/0!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2184000</v>
      </c>
      <c r="E20" s="17">
        <f t="shared" si="0"/>
        <v>2184000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65032</v>
      </c>
      <c r="D21" s="17">
        <v>85397</v>
      </c>
      <c r="E21" s="17">
        <f t="shared" si="0"/>
        <v>20365</v>
      </c>
      <c r="F21" s="18">
        <f t="shared" si="1"/>
        <v>0.31315352441874778</v>
      </c>
    </row>
    <row r="22" spans="1:6" x14ac:dyDescent="0.2">
      <c r="A22" s="49">
        <v>18</v>
      </c>
      <c r="B22" s="16" t="s">
        <v>26</v>
      </c>
      <c r="C22" s="17">
        <v>2741655</v>
      </c>
      <c r="D22" s="17">
        <v>10544507</v>
      </c>
      <c r="E22" s="17">
        <f t="shared" si="0"/>
        <v>7802852</v>
      </c>
      <c r="F22" s="18">
        <f t="shared" si="1"/>
        <v>2.8460371563891154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21125</v>
      </c>
      <c r="E26" s="17">
        <f t="shared" si="0"/>
        <v>21125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1130500</v>
      </c>
      <c r="E27" s="17">
        <f t="shared" si="0"/>
        <v>1130500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0</v>
      </c>
      <c r="D28" s="17">
        <v>29812</v>
      </c>
      <c r="E28" s="17">
        <f t="shared" si="0"/>
        <v>29812</v>
      </c>
      <c r="F28" s="18" t="e">
        <f t="shared" si="1"/>
        <v>#DIV/0!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761368</v>
      </c>
      <c r="D30" s="17">
        <v>1271041</v>
      </c>
      <c r="E30" s="17">
        <f t="shared" si="0"/>
        <v>509673</v>
      </c>
      <c r="F30" s="18">
        <f t="shared" si="1"/>
        <v>0.66941741707032598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88960054</v>
      </c>
      <c r="D32" s="23">
        <f>D33+D34</f>
        <v>97343203</v>
      </c>
      <c r="E32" s="23">
        <f t="shared" si="0"/>
        <v>8383149</v>
      </c>
      <c r="F32" s="24">
        <f t="shared" si="1"/>
        <v>9.4234981017434993E-2</v>
      </c>
    </row>
    <row r="33" spans="1:6" x14ac:dyDescent="0.2">
      <c r="A33" s="51" t="s">
        <v>1</v>
      </c>
      <c r="B33" s="25" t="s">
        <v>36</v>
      </c>
      <c r="C33" s="26">
        <v>47519302</v>
      </c>
      <c r="D33" s="26">
        <v>51020096</v>
      </c>
      <c r="E33" s="26">
        <f t="shared" si="0"/>
        <v>3500794</v>
      </c>
      <c r="F33" s="27">
        <f t="shared" si="1"/>
        <v>7.3670989527581776E-2</v>
      </c>
    </row>
    <row r="34" spans="1:6" x14ac:dyDescent="0.2">
      <c r="A34" s="52" t="s">
        <v>72</v>
      </c>
      <c r="B34" s="28" t="s">
        <v>76</v>
      </c>
      <c r="C34" s="26">
        <f>SUM(C35:C50)</f>
        <v>41440752</v>
      </c>
      <c r="D34" s="26">
        <f>SUM(D35:D50)</f>
        <v>46323107</v>
      </c>
      <c r="E34" s="26">
        <f t="shared" si="0"/>
        <v>4882355</v>
      </c>
      <c r="F34" s="27">
        <f t="shared" si="1"/>
        <v>0.11781530894999204</v>
      </c>
    </row>
    <row r="35" spans="1:6" x14ac:dyDescent="0.2">
      <c r="A35" s="48">
        <v>1</v>
      </c>
      <c r="B35" s="16" t="s">
        <v>37</v>
      </c>
      <c r="C35" s="17">
        <v>6856151</v>
      </c>
      <c r="D35" s="17">
        <v>6184491</v>
      </c>
      <c r="E35" s="17">
        <f t="shared" si="0"/>
        <v>-671660</v>
      </c>
      <c r="F35" s="18">
        <f t="shared" si="1"/>
        <v>-9.796458683596676E-2</v>
      </c>
    </row>
    <row r="36" spans="1:6" x14ac:dyDescent="0.2">
      <c r="A36" s="48">
        <v>2</v>
      </c>
      <c r="B36" s="16" t="s">
        <v>38</v>
      </c>
      <c r="C36" s="17">
        <v>10696652</v>
      </c>
      <c r="D36" s="17">
        <v>12231395</v>
      </c>
      <c r="E36" s="17">
        <f t="shared" si="0"/>
        <v>1534743</v>
      </c>
      <c r="F36" s="18">
        <f t="shared" si="1"/>
        <v>0.14347881935394358</v>
      </c>
    </row>
    <row r="37" spans="1:6" x14ac:dyDescent="0.2">
      <c r="A37" s="48">
        <v>3</v>
      </c>
      <c r="B37" s="16" t="s">
        <v>39</v>
      </c>
      <c r="C37" s="17">
        <v>18568921</v>
      </c>
      <c r="D37" s="17">
        <v>21434075</v>
      </c>
      <c r="E37" s="17">
        <f t="shared" si="0"/>
        <v>2865154</v>
      </c>
      <c r="F37" s="18">
        <f t="shared" si="1"/>
        <v>0.15429835691583804</v>
      </c>
    </row>
    <row r="38" spans="1:6" x14ac:dyDescent="0.2">
      <c r="A38" s="49">
        <v>4</v>
      </c>
      <c r="B38" s="16" t="s">
        <v>40</v>
      </c>
      <c r="C38" s="17">
        <v>4496243</v>
      </c>
      <c r="D38" s="17">
        <v>5063981</v>
      </c>
      <c r="E38" s="17">
        <f t="shared" si="0"/>
        <v>567738</v>
      </c>
      <c r="F38" s="18">
        <f t="shared" si="1"/>
        <v>0.12626942093654625</v>
      </c>
    </row>
    <row r="39" spans="1:6" x14ac:dyDescent="0.2">
      <c r="A39" s="48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49">
        <v>6</v>
      </c>
      <c r="B40" s="16" t="s">
        <v>42</v>
      </c>
      <c r="C40" s="17">
        <v>-12652</v>
      </c>
      <c r="D40" s="17">
        <v>46432</v>
      </c>
      <c r="E40" s="17">
        <f t="shared" si="0"/>
        <v>59084</v>
      </c>
      <c r="F40" s="18">
        <f t="shared" si="1"/>
        <v>-4.6699336073348086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48">
        <v>9</v>
      </c>
      <c r="B43" s="16" t="s">
        <v>45</v>
      </c>
      <c r="C43" s="17">
        <v>590334</v>
      </c>
      <c r="D43" s="17">
        <v>642031</v>
      </c>
      <c r="E43" s="17">
        <f t="shared" si="0"/>
        <v>51697</v>
      </c>
      <c r="F43" s="18">
        <f t="shared" si="1"/>
        <v>8.75724589808482E-2</v>
      </c>
    </row>
    <row r="44" spans="1:6" x14ac:dyDescent="0.2">
      <c r="A44" s="48">
        <v>10</v>
      </c>
      <c r="B44" s="16" t="s">
        <v>46</v>
      </c>
      <c r="C44" s="17">
        <v>50745</v>
      </c>
      <c r="D44" s="17">
        <v>253320</v>
      </c>
      <c r="E44" s="17">
        <f t="shared" si="0"/>
        <v>202575</v>
      </c>
      <c r="F44" s="18">
        <f t="shared" si="1"/>
        <v>3.9920189181200119</v>
      </c>
    </row>
    <row r="45" spans="1:6" x14ac:dyDescent="0.2">
      <c r="A45" s="48">
        <v>11</v>
      </c>
      <c r="B45" s="16" t="s">
        <v>81</v>
      </c>
      <c r="C45" s="17">
        <v>5714</v>
      </c>
      <c r="D45" s="17">
        <v>22902</v>
      </c>
      <c r="E45" s="17">
        <f t="shared" si="0"/>
        <v>17188</v>
      </c>
      <c r="F45" s="18">
        <f t="shared" si="1"/>
        <v>3.0080504025201256</v>
      </c>
    </row>
    <row r="46" spans="1:6" x14ac:dyDescent="0.2">
      <c r="A46" s="48">
        <v>12</v>
      </c>
      <c r="B46" s="16" t="s">
        <v>47</v>
      </c>
      <c r="C46" s="17">
        <v>18237</v>
      </c>
      <c r="D46" s="17">
        <v>13618</v>
      </c>
      <c r="E46" s="17">
        <f t="shared" si="0"/>
        <v>-4619</v>
      </c>
      <c r="F46" s="18">
        <f t="shared" si="1"/>
        <v>-0.2532763064100455</v>
      </c>
    </row>
    <row r="47" spans="1:6" x14ac:dyDescent="0.2">
      <c r="A47" s="48">
        <v>13</v>
      </c>
      <c r="B47" s="16" t="s">
        <v>48</v>
      </c>
      <c r="C47" s="17">
        <v>-2237</v>
      </c>
      <c r="D47" s="17">
        <v>192</v>
      </c>
      <c r="E47" s="17">
        <f t="shared" si="0"/>
        <v>2429</v>
      </c>
      <c r="F47" s="18">
        <f t="shared" si="1"/>
        <v>-1.0858292355833705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172644</v>
      </c>
      <c r="D49" s="17">
        <v>430670</v>
      </c>
      <c r="E49" s="17">
        <f t="shared" si="0"/>
        <v>258026</v>
      </c>
      <c r="F49" s="18">
        <f t="shared" si="1"/>
        <v>1.4945552698037581</v>
      </c>
    </row>
    <row r="50" spans="1:6" x14ac:dyDescent="0.2">
      <c r="A50" s="48">
        <v>16</v>
      </c>
      <c r="B50" s="16" t="s">
        <v>51</v>
      </c>
      <c r="C50" s="17">
        <v>0</v>
      </c>
      <c r="D50" s="17">
        <v>0</v>
      </c>
      <c r="E50" s="17">
        <f t="shared" si="0"/>
        <v>0</v>
      </c>
      <c r="F50" s="18" t="e">
        <f t="shared" si="1"/>
        <v>#DIV/0!</v>
      </c>
    </row>
    <row r="51" spans="1:6" x14ac:dyDescent="0.2">
      <c r="A51" s="50" t="s">
        <v>2</v>
      </c>
      <c r="B51" s="22" t="s">
        <v>52</v>
      </c>
      <c r="C51" s="23">
        <f>C52+C56</f>
        <v>97728122</v>
      </c>
      <c r="D51" s="23">
        <f>D52+D56</f>
        <v>69256409</v>
      </c>
      <c r="E51" s="23">
        <f t="shared" si="0"/>
        <v>-28471713</v>
      </c>
      <c r="F51" s="24">
        <f t="shared" si="1"/>
        <v>-0.29133592682769449</v>
      </c>
    </row>
    <row r="52" spans="1:6" x14ac:dyDescent="0.2">
      <c r="A52" s="49">
        <v>1</v>
      </c>
      <c r="B52" s="28" t="s">
        <v>53</v>
      </c>
      <c r="C52" s="26">
        <v>91620122</v>
      </c>
      <c r="D52" s="26">
        <v>65556409</v>
      </c>
      <c r="E52" s="26">
        <f t="shared" si="0"/>
        <v>-26063713</v>
      </c>
      <c r="F52" s="27">
        <f t="shared" si="1"/>
        <v>-0.2844758600081323</v>
      </c>
    </row>
    <row r="53" spans="1:6" x14ac:dyDescent="0.2">
      <c r="A53" s="49" t="s">
        <v>3</v>
      </c>
      <c r="B53" s="16" t="s">
        <v>54</v>
      </c>
      <c r="C53" s="17">
        <v>64538046</v>
      </c>
      <c r="D53" s="17">
        <v>64538046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4259708</v>
      </c>
      <c r="D54" s="17">
        <v>2026213</v>
      </c>
      <c r="E54" s="17">
        <f t="shared" si="0"/>
        <v>-2233495</v>
      </c>
      <c r="F54" s="18">
        <f t="shared" si="1"/>
        <v>-0.52433054096665788</v>
      </c>
    </row>
    <row r="55" spans="1:6" x14ac:dyDescent="0.2">
      <c r="A55" s="49" t="s">
        <v>5</v>
      </c>
      <c r="B55" s="16" t="s">
        <v>56</v>
      </c>
      <c r="C55" s="17">
        <v>22822368</v>
      </c>
      <c r="D55" s="17">
        <v>-1007850</v>
      </c>
      <c r="E55" s="17">
        <f t="shared" si="0"/>
        <v>-23830218</v>
      </c>
      <c r="F55" s="18">
        <f t="shared" si="1"/>
        <v>-1.0441606234725511</v>
      </c>
    </row>
    <row r="56" spans="1:6" x14ac:dyDescent="0.2">
      <c r="A56" s="49" t="s">
        <v>6</v>
      </c>
      <c r="B56" s="28" t="s">
        <v>57</v>
      </c>
      <c r="C56" s="26">
        <v>6108000</v>
      </c>
      <c r="D56" s="26">
        <v>3700000</v>
      </c>
      <c r="E56" s="26">
        <f t="shared" si="0"/>
        <v>-2408000</v>
      </c>
      <c r="F56" s="27">
        <f t="shared" si="1"/>
        <v>-0.39423706614276355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248420540</v>
      </c>
      <c r="D59" s="33">
        <f>D4+D32+D51</f>
        <v>229584750</v>
      </c>
      <c r="E59" s="33">
        <f t="shared" si="0"/>
        <v>-18835790</v>
      </c>
      <c r="F59" s="34">
        <f t="shared" si="1"/>
        <v>-7.5822192480541228E-2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15123820</v>
      </c>
      <c r="D60" s="14">
        <f>D61+D67</f>
        <v>-1636800</v>
      </c>
      <c r="E60" s="14">
        <f t="shared" si="0"/>
        <v>-16760620</v>
      </c>
      <c r="F60" s="15">
        <f t="shared" si="1"/>
        <v>-1.1082266252838238</v>
      </c>
    </row>
    <row r="61" spans="1:6" s="35" customFormat="1" x14ac:dyDescent="0.2">
      <c r="A61" s="55"/>
      <c r="B61" s="36" t="s">
        <v>61</v>
      </c>
      <c r="C61" s="37">
        <v>123820</v>
      </c>
      <c r="D61" s="37">
        <v>513200</v>
      </c>
      <c r="E61" s="37">
        <f t="shared" si="0"/>
        <v>389380</v>
      </c>
      <c r="F61" s="38">
        <f t="shared" si="1"/>
        <v>3.1447262154740754</v>
      </c>
    </row>
    <row r="62" spans="1:6" x14ac:dyDescent="0.2">
      <c r="A62" s="48">
        <v>1</v>
      </c>
      <c r="B62" s="16" t="s">
        <v>62</v>
      </c>
      <c r="C62" s="17">
        <v>119020</v>
      </c>
      <c r="D62" s="17">
        <v>0</v>
      </c>
      <c r="E62" s="17">
        <f t="shared" si="0"/>
        <v>-119020</v>
      </c>
      <c r="F62" s="18">
        <f t="shared" si="1"/>
        <v>-1</v>
      </c>
    </row>
    <row r="63" spans="1:6" x14ac:dyDescent="0.2">
      <c r="A63" s="49">
        <v>2</v>
      </c>
      <c r="B63" s="16" t="s">
        <v>64</v>
      </c>
      <c r="C63" s="17">
        <v>4800</v>
      </c>
      <c r="D63" s="17">
        <v>513200</v>
      </c>
      <c r="E63" s="17">
        <f t="shared" si="0"/>
        <v>508400</v>
      </c>
      <c r="F63" s="18">
        <f t="shared" si="1"/>
        <v>105.91666666666667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15000000</v>
      </c>
      <c r="D67" s="37">
        <v>-2150000</v>
      </c>
      <c r="E67" s="37">
        <f t="shared" si="0"/>
        <v>-17150000</v>
      </c>
      <c r="F67" s="38">
        <f t="shared" si="1"/>
        <v>-1.1433333333333333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15000000</v>
      </c>
      <c r="D70" s="40">
        <v>-2150000</v>
      </c>
      <c r="E70" s="40">
        <f t="shared" si="2"/>
        <v>-17150000</v>
      </c>
      <c r="F70" s="41">
        <f t="shared" si="3"/>
        <v>-1.1433333333333333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263544360</v>
      </c>
      <c r="D71" s="43">
        <f>D59+D60</f>
        <v>227947950</v>
      </c>
      <c r="E71" s="43">
        <f t="shared" si="2"/>
        <v>-35596410</v>
      </c>
      <c r="F71" s="44">
        <f t="shared" si="3"/>
        <v>-0.1350680014552389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557" priority="3" stopIfTrue="1"/>
    <cfRule type="duplicateValues" dxfId="556" priority="4" stopIfTrue="1"/>
  </conditionalFormatting>
  <conditionalFormatting sqref="B8">
    <cfRule type="duplicateValues" dxfId="555" priority="5" stopIfTrue="1"/>
  </conditionalFormatting>
  <conditionalFormatting sqref="B27">
    <cfRule type="duplicateValues" dxfId="554" priority="6" stopIfTrue="1"/>
    <cfRule type="duplicateValues" dxfId="553" priority="7" stopIfTrue="1"/>
  </conditionalFormatting>
  <conditionalFormatting sqref="B27">
    <cfRule type="duplicateValues" dxfId="552" priority="8" stopIfTrue="1"/>
  </conditionalFormatting>
  <conditionalFormatting sqref="B66">
    <cfRule type="duplicateValues" dxfId="551" priority="9" stopIfTrue="1"/>
    <cfRule type="duplicateValues" dxfId="550" priority="10" stopIfTrue="1"/>
  </conditionalFormatting>
  <conditionalFormatting sqref="B66">
    <cfRule type="duplicateValues" dxfId="549" priority="11" stopIfTrue="1"/>
  </conditionalFormatting>
  <conditionalFormatting sqref="B57">
    <cfRule type="duplicateValues" dxfId="548" priority="12" stopIfTrue="1"/>
    <cfRule type="duplicateValues" dxfId="547" priority="13" stopIfTrue="1"/>
  </conditionalFormatting>
  <conditionalFormatting sqref="B57">
    <cfRule type="duplicateValues" dxfId="546" priority="14" stopIfTrue="1"/>
  </conditionalFormatting>
  <conditionalFormatting sqref="B71">
    <cfRule type="duplicateValues" dxfId="545" priority="1" stopIfTrue="1"/>
  </conditionalFormatting>
  <conditionalFormatting sqref="B71">
    <cfRule type="duplicateValues" dxfId="544" priority="2" stopIfTrue="1"/>
  </conditionalFormatting>
  <conditionalFormatting sqref="B67:B70 B6:B7 B58:B65 B9:B26 B28:B56">
    <cfRule type="duplicateValues" dxfId="543" priority="15" stopIfTrue="1"/>
    <cfRule type="duplicateValues" dxfId="542" priority="16" stopIfTrue="1"/>
  </conditionalFormatting>
  <conditionalFormatting sqref="B67:B70 B4:B7 B58:B65 B9:B26 B28:B56">
    <cfRule type="duplicateValues" dxfId="541" priority="17" stopIfTrue="1"/>
  </conditionalFormatting>
  <conditionalFormatting sqref="B58:B70 B5:B56">
    <cfRule type="duplicateValues" dxfId="540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121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161976077</v>
      </c>
      <c r="D4" s="14">
        <f>SUM(D5:D31)</f>
        <v>151953299</v>
      </c>
      <c r="E4" s="14">
        <f>D4-C4</f>
        <v>-10022778</v>
      </c>
      <c r="F4" s="15">
        <f>D4/C4-100%</f>
        <v>-6.1878137720300486E-2</v>
      </c>
    </row>
    <row r="5" spans="1:6" x14ac:dyDescent="0.2">
      <c r="A5" s="48">
        <v>1</v>
      </c>
      <c r="B5" s="16" t="s">
        <v>10</v>
      </c>
      <c r="C5" s="17">
        <v>12894029</v>
      </c>
      <c r="D5" s="17">
        <v>9876978</v>
      </c>
      <c r="E5" s="17">
        <f t="shared" ref="E5:E68" si="0">D5-C5</f>
        <v>-3017051</v>
      </c>
      <c r="F5" s="18">
        <f t="shared" ref="F5:F68" si="1">D5/C5-100%</f>
        <v>-0.23398822819461629</v>
      </c>
    </row>
    <row r="6" spans="1:6" x14ac:dyDescent="0.2">
      <c r="A6" s="49">
        <v>2</v>
      </c>
      <c r="B6" s="16" t="s">
        <v>11</v>
      </c>
      <c r="C6" s="17">
        <v>72781252</v>
      </c>
      <c r="D6" s="17">
        <v>78838837</v>
      </c>
      <c r="E6" s="17">
        <f t="shared" si="0"/>
        <v>6057585</v>
      </c>
      <c r="F6" s="18">
        <f t="shared" si="1"/>
        <v>8.3230019181313342E-2</v>
      </c>
    </row>
    <row r="7" spans="1:6" x14ac:dyDescent="0.2">
      <c r="A7" s="48">
        <v>3</v>
      </c>
      <c r="B7" s="16" t="s">
        <v>12</v>
      </c>
      <c r="C7" s="17">
        <v>605963</v>
      </c>
      <c r="D7" s="17">
        <v>432246</v>
      </c>
      <c r="E7" s="17">
        <f t="shared" si="0"/>
        <v>-173717</v>
      </c>
      <c r="F7" s="18">
        <f t="shared" si="1"/>
        <v>-0.28667921968833077</v>
      </c>
    </row>
    <row r="8" spans="1:6" x14ac:dyDescent="0.2">
      <c r="A8" s="48">
        <v>4</v>
      </c>
      <c r="B8" s="16" t="s">
        <v>13</v>
      </c>
      <c r="C8" s="17">
        <v>74661</v>
      </c>
      <c r="D8" s="17">
        <v>0</v>
      </c>
      <c r="E8" s="17">
        <f t="shared" si="0"/>
        <v>-74661</v>
      </c>
      <c r="F8" s="18">
        <f t="shared" si="1"/>
        <v>-1</v>
      </c>
    </row>
    <row r="9" spans="1:6" x14ac:dyDescent="0.2">
      <c r="A9" s="48">
        <v>5</v>
      </c>
      <c r="B9" s="16" t="s">
        <v>14</v>
      </c>
      <c r="C9" s="17">
        <v>2885072</v>
      </c>
      <c r="D9" s="17">
        <v>920482</v>
      </c>
      <c r="E9" s="17">
        <f t="shared" si="0"/>
        <v>-1964590</v>
      </c>
      <c r="F9" s="18">
        <f t="shared" si="1"/>
        <v>-0.68095007680917496</v>
      </c>
    </row>
    <row r="10" spans="1:6" x14ac:dyDescent="0.2">
      <c r="A10" s="48">
        <v>6</v>
      </c>
      <c r="B10" s="16" t="s">
        <v>83</v>
      </c>
      <c r="C10" s="17">
        <v>0</v>
      </c>
      <c r="D10" s="17">
        <v>0</v>
      </c>
      <c r="E10" s="17">
        <f t="shared" si="0"/>
        <v>0</v>
      </c>
      <c r="F10" s="18" t="e">
        <f t="shared" si="1"/>
        <v>#DIV/0!</v>
      </c>
    </row>
    <row r="11" spans="1:6" x14ac:dyDescent="0.2">
      <c r="A11" s="48">
        <v>7</v>
      </c>
      <c r="B11" s="16" t="s">
        <v>15</v>
      </c>
      <c r="C11" s="17">
        <v>0</v>
      </c>
      <c r="D11" s="17">
        <v>0</v>
      </c>
      <c r="E11" s="17">
        <f t="shared" si="0"/>
        <v>0</v>
      </c>
      <c r="F11" s="18" t="e">
        <f t="shared" si="1"/>
        <v>#DIV/0!</v>
      </c>
    </row>
    <row r="12" spans="1:6" x14ac:dyDescent="0.2">
      <c r="A12" s="49">
        <v>8</v>
      </c>
      <c r="B12" s="16" t="s">
        <v>16</v>
      </c>
      <c r="C12" s="17">
        <v>109800</v>
      </c>
      <c r="D12" s="17">
        <v>377310</v>
      </c>
      <c r="E12" s="17">
        <f t="shared" si="0"/>
        <v>267510</v>
      </c>
      <c r="F12" s="18">
        <f t="shared" si="1"/>
        <v>2.4363387978142077</v>
      </c>
    </row>
    <row r="13" spans="1:6" ht="25.5" x14ac:dyDescent="0.2">
      <c r="A13" s="48">
        <v>9</v>
      </c>
      <c r="B13" s="16" t="s">
        <v>17</v>
      </c>
      <c r="C13" s="17">
        <v>8655603</v>
      </c>
      <c r="D13" s="17">
        <v>9591837</v>
      </c>
      <c r="E13" s="17">
        <f t="shared" si="0"/>
        <v>936234</v>
      </c>
      <c r="F13" s="18">
        <f t="shared" si="1"/>
        <v>0.10816508104634659</v>
      </c>
    </row>
    <row r="14" spans="1:6" x14ac:dyDescent="0.2">
      <c r="A14" s="49">
        <v>10</v>
      </c>
      <c r="B14" s="16" t="s">
        <v>18</v>
      </c>
      <c r="C14" s="17">
        <v>2465379</v>
      </c>
      <c r="D14" s="17">
        <v>3352802</v>
      </c>
      <c r="E14" s="17">
        <f t="shared" si="0"/>
        <v>887423</v>
      </c>
      <c r="F14" s="18">
        <f t="shared" si="1"/>
        <v>0.35995398679067203</v>
      </c>
    </row>
    <row r="15" spans="1:6" ht="25.5" x14ac:dyDescent="0.2">
      <c r="A15" s="49">
        <v>11</v>
      </c>
      <c r="B15" s="16" t="s">
        <v>19</v>
      </c>
      <c r="C15" s="17">
        <v>9202270</v>
      </c>
      <c r="D15" s="17">
        <v>8598636</v>
      </c>
      <c r="E15" s="17">
        <f t="shared" si="0"/>
        <v>-603634</v>
      </c>
      <c r="F15" s="18">
        <f t="shared" si="1"/>
        <v>-6.5596206153481718E-2</v>
      </c>
    </row>
    <row r="16" spans="1:6" x14ac:dyDescent="0.2">
      <c r="A16" s="48">
        <v>12</v>
      </c>
      <c r="B16" s="16" t="s">
        <v>20</v>
      </c>
      <c r="C16" s="17">
        <v>2424670</v>
      </c>
      <c r="D16" s="17">
        <v>2912710</v>
      </c>
      <c r="E16" s="17">
        <f t="shared" si="0"/>
        <v>488040</v>
      </c>
      <c r="F16" s="18">
        <f t="shared" si="1"/>
        <v>0.20128099906379004</v>
      </c>
    </row>
    <row r="17" spans="1:6" x14ac:dyDescent="0.2">
      <c r="A17" s="49">
        <v>13</v>
      </c>
      <c r="B17" s="16" t="s">
        <v>21</v>
      </c>
      <c r="C17" s="17">
        <v>5322275</v>
      </c>
      <c r="D17" s="17">
        <v>1492131</v>
      </c>
      <c r="E17" s="17">
        <f t="shared" si="0"/>
        <v>-3830144</v>
      </c>
      <c r="F17" s="18">
        <f t="shared" si="1"/>
        <v>-0.71964413714060249</v>
      </c>
    </row>
    <row r="18" spans="1:6" x14ac:dyDescent="0.2">
      <c r="A18" s="49">
        <v>14</v>
      </c>
      <c r="B18" s="16" t="s">
        <v>22</v>
      </c>
      <c r="C18" s="17">
        <v>280455</v>
      </c>
      <c r="D18" s="17">
        <v>231331</v>
      </c>
      <c r="E18" s="17">
        <f t="shared" si="0"/>
        <v>-49124</v>
      </c>
      <c r="F18" s="18">
        <f t="shared" si="1"/>
        <v>-0.17515822502718792</v>
      </c>
    </row>
    <row r="19" spans="1:6" x14ac:dyDescent="0.2">
      <c r="A19" s="48">
        <v>15</v>
      </c>
      <c r="B19" s="16" t="s">
        <v>23</v>
      </c>
      <c r="C19" s="17">
        <v>1620001</v>
      </c>
      <c r="D19" s="17">
        <v>1821387</v>
      </c>
      <c r="E19" s="17">
        <f t="shared" si="0"/>
        <v>201386</v>
      </c>
      <c r="F19" s="18">
        <f t="shared" si="1"/>
        <v>0.12431226894304381</v>
      </c>
    </row>
    <row r="20" spans="1:6" x14ac:dyDescent="0.2">
      <c r="A20" s="49">
        <v>16</v>
      </c>
      <c r="B20" s="16" t="s">
        <v>24</v>
      </c>
      <c r="C20" s="17">
        <v>5510784</v>
      </c>
      <c r="D20" s="17">
        <v>0</v>
      </c>
      <c r="E20" s="17">
        <f t="shared" si="0"/>
        <v>-5510784</v>
      </c>
      <c r="F20" s="18">
        <f t="shared" si="1"/>
        <v>-1</v>
      </c>
    </row>
    <row r="21" spans="1:6" x14ac:dyDescent="0.2">
      <c r="A21" s="49">
        <v>17</v>
      </c>
      <c r="B21" s="16" t="s">
        <v>25</v>
      </c>
      <c r="C21" s="17">
        <v>197840</v>
      </c>
      <c r="D21" s="17">
        <v>63200</v>
      </c>
      <c r="E21" s="17">
        <f t="shared" si="0"/>
        <v>-134640</v>
      </c>
      <c r="F21" s="18">
        <f t="shared" si="1"/>
        <v>-0.68054993934492525</v>
      </c>
    </row>
    <row r="22" spans="1:6" x14ac:dyDescent="0.2">
      <c r="A22" s="49">
        <v>18</v>
      </c>
      <c r="B22" s="16" t="s">
        <v>26</v>
      </c>
      <c r="C22" s="17">
        <v>3713409</v>
      </c>
      <c r="D22" s="17">
        <v>3998463</v>
      </c>
      <c r="E22" s="17">
        <f t="shared" si="0"/>
        <v>285054</v>
      </c>
      <c r="F22" s="18">
        <f t="shared" si="1"/>
        <v>7.6763426813475144E-2</v>
      </c>
    </row>
    <row r="23" spans="1:6" x14ac:dyDescent="0.2">
      <c r="A23" s="49">
        <v>19</v>
      </c>
      <c r="B23" s="16" t="s">
        <v>27</v>
      </c>
      <c r="C23" s="17">
        <v>127680</v>
      </c>
      <c r="D23" s="17">
        <v>122490</v>
      </c>
      <c r="E23" s="17">
        <f t="shared" si="0"/>
        <v>-5190</v>
      </c>
      <c r="F23" s="18">
        <f t="shared" si="1"/>
        <v>-4.0648496240601517E-2</v>
      </c>
    </row>
    <row r="24" spans="1:6" x14ac:dyDescent="0.2">
      <c r="A24" s="49">
        <v>20</v>
      </c>
      <c r="B24" s="16" t="s">
        <v>82</v>
      </c>
      <c r="C24" s="17">
        <v>147</v>
      </c>
      <c r="D24" s="17">
        <v>0</v>
      </c>
      <c r="E24" s="17">
        <f t="shared" si="0"/>
        <v>-147</v>
      </c>
      <c r="F24" s="18">
        <f t="shared" si="1"/>
        <v>-1</v>
      </c>
    </row>
    <row r="25" spans="1:6" x14ac:dyDescent="0.2">
      <c r="A25" s="49">
        <v>21</v>
      </c>
      <c r="B25" s="16" t="s">
        <v>28</v>
      </c>
      <c r="C25" s="17">
        <v>-1320</v>
      </c>
      <c r="D25" s="17">
        <v>0</v>
      </c>
      <c r="E25" s="17">
        <f t="shared" si="0"/>
        <v>1320</v>
      </c>
      <c r="F25" s="18">
        <f t="shared" si="1"/>
        <v>-1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1027155</v>
      </c>
      <c r="E27" s="17">
        <f t="shared" si="0"/>
        <v>1027155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1046</v>
      </c>
      <c r="D28" s="17">
        <v>930</v>
      </c>
      <c r="E28" s="17">
        <f t="shared" si="0"/>
        <v>-116</v>
      </c>
      <c r="F28" s="18">
        <f t="shared" si="1"/>
        <v>-0.11089866156787764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13982675</v>
      </c>
      <c r="D30" s="17">
        <v>9662661</v>
      </c>
      <c r="E30" s="17">
        <f t="shared" si="0"/>
        <v>-4320014</v>
      </c>
      <c r="F30" s="18">
        <f t="shared" si="1"/>
        <v>-0.30895476008703626</v>
      </c>
    </row>
    <row r="31" spans="1:6" x14ac:dyDescent="0.2">
      <c r="A31" s="49">
        <v>27</v>
      </c>
      <c r="B31" s="19" t="s">
        <v>34</v>
      </c>
      <c r="C31" s="20">
        <v>19122386</v>
      </c>
      <c r="D31" s="20">
        <v>18631713</v>
      </c>
      <c r="E31" s="20">
        <f t="shared" si="0"/>
        <v>-490673</v>
      </c>
      <c r="F31" s="21">
        <f t="shared" si="1"/>
        <v>-2.5659611724185516E-2</v>
      </c>
    </row>
    <row r="32" spans="1:6" x14ac:dyDescent="0.2">
      <c r="A32" s="50" t="s">
        <v>79</v>
      </c>
      <c r="B32" s="22" t="s">
        <v>35</v>
      </c>
      <c r="C32" s="23">
        <f>C33+C34</f>
        <v>300491659</v>
      </c>
      <c r="D32" s="23">
        <f>D33+D34</f>
        <v>259495214</v>
      </c>
      <c r="E32" s="23">
        <f t="shared" si="0"/>
        <v>-40996445</v>
      </c>
      <c r="F32" s="24">
        <f t="shared" si="1"/>
        <v>-0.13643122453525403</v>
      </c>
    </row>
    <row r="33" spans="1:6" x14ac:dyDescent="0.2">
      <c r="A33" s="51" t="s">
        <v>1</v>
      </c>
      <c r="B33" s="25" t="s">
        <v>36</v>
      </c>
      <c r="C33" s="26">
        <v>134434126</v>
      </c>
      <c r="D33" s="26">
        <v>145181788</v>
      </c>
      <c r="E33" s="26">
        <f t="shared" si="0"/>
        <v>10747662</v>
      </c>
      <c r="F33" s="27">
        <f t="shared" si="1"/>
        <v>7.9947423468948564E-2</v>
      </c>
    </row>
    <row r="34" spans="1:6" x14ac:dyDescent="0.2">
      <c r="A34" s="52" t="s">
        <v>72</v>
      </c>
      <c r="B34" s="28" t="s">
        <v>76</v>
      </c>
      <c r="C34" s="26">
        <f>SUM(C35:C50)</f>
        <v>166057533</v>
      </c>
      <c r="D34" s="26">
        <f>SUM(D35:D50)</f>
        <v>114313426</v>
      </c>
      <c r="E34" s="26">
        <f t="shared" si="0"/>
        <v>-51744107</v>
      </c>
      <c r="F34" s="27">
        <f t="shared" si="1"/>
        <v>-0.31160349106234164</v>
      </c>
    </row>
    <row r="35" spans="1:6" x14ac:dyDescent="0.2">
      <c r="A35" s="48">
        <v>1</v>
      </c>
      <c r="B35" s="16" t="s">
        <v>37</v>
      </c>
      <c r="C35" s="17">
        <v>13791847</v>
      </c>
      <c r="D35" s="17">
        <v>13948618</v>
      </c>
      <c r="E35" s="17">
        <f t="shared" si="0"/>
        <v>156771</v>
      </c>
      <c r="F35" s="18">
        <f t="shared" si="1"/>
        <v>1.1366932942339147E-2</v>
      </c>
    </row>
    <row r="36" spans="1:6" x14ac:dyDescent="0.2">
      <c r="A36" s="48">
        <v>2</v>
      </c>
      <c r="B36" s="16" t="s">
        <v>38</v>
      </c>
      <c r="C36" s="17">
        <v>7721150</v>
      </c>
      <c r="D36" s="17">
        <v>14721017</v>
      </c>
      <c r="E36" s="17">
        <f t="shared" si="0"/>
        <v>6999867</v>
      </c>
      <c r="F36" s="18">
        <f t="shared" si="1"/>
        <v>0.90658347525951455</v>
      </c>
    </row>
    <row r="37" spans="1:6" x14ac:dyDescent="0.2">
      <c r="A37" s="48">
        <v>3</v>
      </c>
      <c r="B37" s="16" t="s">
        <v>39</v>
      </c>
      <c r="C37" s="17">
        <v>21571572</v>
      </c>
      <c r="D37" s="17">
        <v>10552350</v>
      </c>
      <c r="E37" s="17">
        <f t="shared" si="0"/>
        <v>-11019222</v>
      </c>
      <c r="F37" s="18">
        <f t="shared" si="1"/>
        <v>-0.51082146447185206</v>
      </c>
    </row>
    <row r="38" spans="1:6" x14ac:dyDescent="0.2">
      <c r="A38" s="49">
        <v>4</v>
      </c>
      <c r="B38" s="16" t="s">
        <v>40</v>
      </c>
      <c r="C38" s="17">
        <v>14832842</v>
      </c>
      <c r="D38" s="17">
        <v>14660056</v>
      </c>
      <c r="E38" s="17">
        <f t="shared" si="0"/>
        <v>-172786</v>
      </c>
      <c r="F38" s="18">
        <f t="shared" si="1"/>
        <v>-1.164888023481947E-2</v>
      </c>
    </row>
    <row r="39" spans="1:6" x14ac:dyDescent="0.2">
      <c r="A39" s="48">
        <v>5</v>
      </c>
      <c r="B39" s="16" t="s">
        <v>41</v>
      </c>
      <c r="C39" s="17">
        <v>105704131</v>
      </c>
      <c r="D39" s="17">
        <v>57435576</v>
      </c>
      <c r="E39" s="17">
        <f t="shared" si="0"/>
        <v>-48268555</v>
      </c>
      <c r="F39" s="18">
        <f t="shared" si="1"/>
        <v>-0.4566383030006651</v>
      </c>
    </row>
    <row r="40" spans="1:6" x14ac:dyDescent="0.2">
      <c r="A40" s="49">
        <v>6</v>
      </c>
      <c r="B40" s="16" t="s">
        <v>42</v>
      </c>
      <c r="C40" s="17">
        <v>3846</v>
      </c>
      <c r="D40" s="17">
        <v>16676</v>
      </c>
      <c r="E40" s="17">
        <f t="shared" si="0"/>
        <v>12830</v>
      </c>
      <c r="F40" s="18">
        <f t="shared" si="1"/>
        <v>3.3359334373374931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3800</v>
      </c>
      <c r="E41" s="17">
        <f t="shared" si="0"/>
        <v>3800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0</v>
      </c>
      <c r="D42" s="17">
        <v>354931</v>
      </c>
      <c r="E42" s="17">
        <f t="shared" si="0"/>
        <v>354931</v>
      </c>
      <c r="F42" s="18" t="e">
        <f t="shared" si="1"/>
        <v>#DIV/0!</v>
      </c>
    </row>
    <row r="43" spans="1:6" x14ac:dyDescent="0.2">
      <c r="A43" s="48">
        <v>9</v>
      </c>
      <c r="B43" s="16" t="s">
        <v>45</v>
      </c>
      <c r="C43" s="17">
        <v>504575</v>
      </c>
      <c r="D43" s="17">
        <v>631595</v>
      </c>
      <c r="E43" s="17">
        <f t="shared" si="0"/>
        <v>127020</v>
      </c>
      <c r="F43" s="18">
        <f t="shared" si="1"/>
        <v>0.25173661001833225</v>
      </c>
    </row>
    <row r="44" spans="1:6" x14ac:dyDescent="0.2">
      <c r="A44" s="48">
        <v>10</v>
      </c>
      <c r="B44" s="16" t="s">
        <v>46</v>
      </c>
      <c r="C44" s="17">
        <v>66760</v>
      </c>
      <c r="D44" s="17">
        <v>110286</v>
      </c>
      <c r="E44" s="17">
        <f t="shared" si="0"/>
        <v>43526</v>
      </c>
      <c r="F44" s="18">
        <f t="shared" si="1"/>
        <v>0.65197723187537449</v>
      </c>
    </row>
    <row r="45" spans="1:6" x14ac:dyDescent="0.2">
      <c r="A45" s="48">
        <v>11</v>
      </c>
      <c r="B45" s="16" t="s">
        <v>81</v>
      </c>
      <c r="C45" s="17">
        <v>1555959</v>
      </c>
      <c r="D45" s="17">
        <v>1647332</v>
      </c>
      <c r="E45" s="17">
        <f t="shared" si="0"/>
        <v>91373</v>
      </c>
      <c r="F45" s="18">
        <f t="shared" si="1"/>
        <v>5.8724555081464125E-2</v>
      </c>
    </row>
    <row r="46" spans="1:6" x14ac:dyDescent="0.2">
      <c r="A46" s="48">
        <v>12</v>
      </c>
      <c r="B46" s="16" t="s">
        <v>47</v>
      </c>
      <c r="C46" s="17">
        <v>297459</v>
      </c>
      <c r="D46" s="17">
        <v>229888</v>
      </c>
      <c r="E46" s="17">
        <f t="shared" si="0"/>
        <v>-67571</v>
      </c>
      <c r="F46" s="18">
        <f t="shared" si="1"/>
        <v>-0.22716071794768355</v>
      </c>
    </row>
    <row r="47" spans="1:6" x14ac:dyDescent="0.2">
      <c r="A47" s="48">
        <v>13</v>
      </c>
      <c r="B47" s="16" t="s">
        <v>48</v>
      </c>
      <c r="C47" s="17">
        <v>7382</v>
      </c>
      <c r="D47" s="17">
        <v>1301</v>
      </c>
      <c r="E47" s="17">
        <f t="shared" si="0"/>
        <v>-6081</v>
      </c>
      <c r="F47" s="18">
        <f t="shared" si="1"/>
        <v>-0.82376049850988897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10</v>
      </c>
      <c r="D49" s="17">
        <v>0</v>
      </c>
      <c r="E49" s="17">
        <f t="shared" si="0"/>
        <v>-10</v>
      </c>
      <c r="F49" s="18">
        <f t="shared" si="1"/>
        <v>-1</v>
      </c>
    </row>
    <row r="50" spans="1:6" x14ac:dyDescent="0.2">
      <c r="A50" s="48">
        <v>16</v>
      </c>
      <c r="B50" s="16" t="s">
        <v>51</v>
      </c>
      <c r="C50" s="17">
        <v>0</v>
      </c>
      <c r="D50" s="17">
        <v>0</v>
      </c>
      <c r="E50" s="17">
        <f t="shared" si="0"/>
        <v>0</v>
      </c>
      <c r="F50" s="18" t="e">
        <f t="shared" si="1"/>
        <v>#DIV/0!</v>
      </c>
    </row>
    <row r="51" spans="1:6" x14ac:dyDescent="0.2">
      <c r="A51" s="50" t="s">
        <v>2</v>
      </c>
      <c r="B51" s="22" t="s">
        <v>52</v>
      </c>
      <c r="C51" s="23">
        <f>C52+C56</f>
        <v>79127626</v>
      </c>
      <c r="D51" s="23">
        <f>D52+D56</f>
        <v>90573694</v>
      </c>
      <c r="E51" s="23">
        <f t="shared" si="0"/>
        <v>11446068</v>
      </c>
      <c r="F51" s="24">
        <f t="shared" si="1"/>
        <v>0.14465324664232937</v>
      </c>
    </row>
    <row r="52" spans="1:6" x14ac:dyDescent="0.2">
      <c r="A52" s="49">
        <v>1</v>
      </c>
      <c r="B52" s="28" t="s">
        <v>53</v>
      </c>
      <c r="C52" s="26">
        <v>76377544</v>
      </c>
      <c r="D52" s="26">
        <v>85228294</v>
      </c>
      <c r="E52" s="26">
        <f t="shared" si="0"/>
        <v>8850750</v>
      </c>
      <c r="F52" s="27">
        <f t="shared" si="1"/>
        <v>0.11588157377775854</v>
      </c>
    </row>
    <row r="53" spans="1:6" x14ac:dyDescent="0.2">
      <c r="A53" s="49" t="s">
        <v>3</v>
      </c>
      <c r="B53" s="16" t="s">
        <v>54</v>
      </c>
      <c r="C53" s="17">
        <v>53083008</v>
      </c>
      <c r="D53" s="17">
        <v>53083008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17811009</v>
      </c>
      <c r="D54" s="17">
        <v>2081778</v>
      </c>
      <c r="E54" s="17">
        <f t="shared" si="0"/>
        <v>-15729231</v>
      </c>
      <c r="F54" s="18">
        <f t="shared" si="1"/>
        <v>-0.88311846903227098</v>
      </c>
    </row>
    <row r="55" spans="1:6" x14ac:dyDescent="0.2">
      <c r="A55" s="49" t="s">
        <v>5</v>
      </c>
      <c r="B55" s="16" t="s">
        <v>56</v>
      </c>
      <c r="C55" s="17">
        <v>5483527</v>
      </c>
      <c r="D55" s="17">
        <v>30063508</v>
      </c>
      <c r="E55" s="17">
        <f t="shared" si="0"/>
        <v>24579981</v>
      </c>
      <c r="F55" s="18">
        <f t="shared" si="1"/>
        <v>4.4825129884470343</v>
      </c>
    </row>
    <row r="56" spans="1:6" x14ac:dyDescent="0.2">
      <c r="A56" s="49" t="s">
        <v>6</v>
      </c>
      <c r="B56" s="28" t="s">
        <v>57</v>
      </c>
      <c r="C56" s="26">
        <v>2750082</v>
      </c>
      <c r="D56" s="26">
        <v>5345400</v>
      </c>
      <c r="E56" s="26">
        <f t="shared" si="0"/>
        <v>2595318</v>
      </c>
      <c r="F56" s="27">
        <f t="shared" si="1"/>
        <v>0.94372385987036034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541595362</v>
      </c>
      <c r="D59" s="33">
        <f>D4+D32+D51</f>
        <v>502022207</v>
      </c>
      <c r="E59" s="33">
        <f t="shared" si="0"/>
        <v>-39573155</v>
      </c>
      <c r="F59" s="34">
        <f t="shared" si="1"/>
        <v>-7.306775090145623E-2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18971360</v>
      </c>
      <c r="D60" s="14">
        <f>D61+D67</f>
        <v>27633889</v>
      </c>
      <c r="E60" s="14">
        <f t="shared" si="0"/>
        <v>8662529</v>
      </c>
      <c r="F60" s="15">
        <f t="shared" si="1"/>
        <v>0.45661085973804716</v>
      </c>
    </row>
    <row r="61" spans="1:6" s="35" customFormat="1" x14ac:dyDescent="0.2">
      <c r="A61" s="55"/>
      <c r="B61" s="36" t="s">
        <v>61</v>
      </c>
      <c r="C61" s="37">
        <v>2679217</v>
      </c>
      <c r="D61" s="37">
        <v>1233727</v>
      </c>
      <c r="E61" s="37">
        <f t="shared" si="0"/>
        <v>-1445490</v>
      </c>
      <c r="F61" s="38">
        <f t="shared" si="1"/>
        <v>-0.53951956859037553</v>
      </c>
    </row>
    <row r="62" spans="1:6" x14ac:dyDescent="0.2">
      <c r="A62" s="48">
        <v>1</v>
      </c>
      <c r="B62" s="16" t="s">
        <v>62</v>
      </c>
      <c r="C62" s="17">
        <v>2679217</v>
      </c>
      <c r="D62" s="17">
        <v>1233727</v>
      </c>
      <c r="E62" s="17">
        <f t="shared" si="0"/>
        <v>-1445490</v>
      </c>
      <c r="F62" s="18">
        <f t="shared" si="1"/>
        <v>-0.53951956859037553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16292143</v>
      </c>
      <c r="D67" s="37">
        <v>26400162</v>
      </c>
      <c r="E67" s="37">
        <f t="shared" si="0"/>
        <v>10108019</v>
      </c>
      <c r="F67" s="38">
        <f t="shared" si="1"/>
        <v>0.62042292410519595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16292143</v>
      </c>
      <c r="D70" s="40">
        <v>26400162</v>
      </c>
      <c r="E70" s="40">
        <f t="shared" si="2"/>
        <v>10108019</v>
      </c>
      <c r="F70" s="41">
        <f t="shared" si="3"/>
        <v>0.62042292410519595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560566722</v>
      </c>
      <c r="D71" s="43">
        <f>D59+D60</f>
        <v>529656096</v>
      </c>
      <c r="E71" s="43">
        <f t="shared" si="2"/>
        <v>-30910626</v>
      </c>
      <c r="F71" s="44">
        <f t="shared" si="3"/>
        <v>-5.5141742787935266E-2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539" priority="3" stopIfTrue="1"/>
    <cfRule type="duplicateValues" dxfId="538" priority="4" stopIfTrue="1"/>
  </conditionalFormatting>
  <conditionalFormatting sqref="B8">
    <cfRule type="duplicateValues" dxfId="537" priority="5" stopIfTrue="1"/>
  </conditionalFormatting>
  <conditionalFormatting sqref="B27">
    <cfRule type="duplicateValues" dxfId="536" priority="6" stopIfTrue="1"/>
    <cfRule type="duplicateValues" dxfId="535" priority="7" stopIfTrue="1"/>
  </conditionalFormatting>
  <conditionalFormatting sqref="B27">
    <cfRule type="duplicateValues" dxfId="534" priority="8" stopIfTrue="1"/>
  </conditionalFormatting>
  <conditionalFormatting sqref="B66">
    <cfRule type="duplicateValues" dxfId="533" priority="9" stopIfTrue="1"/>
    <cfRule type="duplicateValues" dxfId="532" priority="10" stopIfTrue="1"/>
  </conditionalFormatting>
  <conditionalFormatting sqref="B66">
    <cfRule type="duplicateValues" dxfId="531" priority="11" stopIfTrue="1"/>
  </conditionalFormatting>
  <conditionalFormatting sqref="B57">
    <cfRule type="duplicateValues" dxfId="530" priority="12" stopIfTrue="1"/>
    <cfRule type="duplicateValues" dxfId="529" priority="13" stopIfTrue="1"/>
  </conditionalFormatting>
  <conditionalFormatting sqref="B57">
    <cfRule type="duplicateValues" dxfId="528" priority="14" stopIfTrue="1"/>
  </conditionalFormatting>
  <conditionalFormatting sqref="B71">
    <cfRule type="duplicateValues" dxfId="527" priority="1" stopIfTrue="1"/>
  </conditionalFormatting>
  <conditionalFormatting sqref="B71">
    <cfRule type="duplicateValues" dxfId="526" priority="2" stopIfTrue="1"/>
  </conditionalFormatting>
  <conditionalFormatting sqref="B67:B70 B6:B7 B58:B65 B9:B26 B28:B56">
    <cfRule type="duplicateValues" dxfId="525" priority="15" stopIfTrue="1"/>
    <cfRule type="duplicateValues" dxfId="524" priority="16" stopIfTrue="1"/>
  </conditionalFormatting>
  <conditionalFormatting sqref="B67:B70 B4:B7 B58:B65 B9:B26 B28:B56">
    <cfRule type="duplicateValues" dxfId="523" priority="17" stopIfTrue="1"/>
  </conditionalFormatting>
  <conditionalFormatting sqref="B58:B70 B5:B56">
    <cfRule type="duplicateValues" dxfId="522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120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73831091</v>
      </c>
      <c r="D4" s="14">
        <f>SUM(D5:D31)</f>
        <v>76944643</v>
      </c>
      <c r="E4" s="14">
        <f>D4-C4</f>
        <v>3113552</v>
      </c>
      <c r="F4" s="15">
        <f>D4/C4-100%</f>
        <v>4.2171285265173664E-2</v>
      </c>
    </row>
    <row r="5" spans="1:6" x14ac:dyDescent="0.2">
      <c r="A5" s="48">
        <v>1</v>
      </c>
      <c r="B5" s="16" t="s">
        <v>10</v>
      </c>
      <c r="C5" s="17">
        <v>278853</v>
      </c>
      <c r="D5" s="17">
        <v>1098716</v>
      </c>
      <c r="E5" s="17">
        <f t="shared" ref="E5:E68" si="0">D5-C5</f>
        <v>819863</v>
      </c>
      <c r="F5" s="18">
        <f t="shared" ref="F5:F68" si="1">D5/C5-100%</f>
        <v>2.9401261596611836</v>
      </c>
    </row>
    <row r="6" spans="1:6" x14ac:dyDescent="0.2">
      <c r="A6" s="49">
        <v>2</v>
      </c>
      <c r="B6" s="16" t="s">
        <v>11</v>
      </c>
      <c r="C6" s="17">
        <v>34254135</v>
      </c>
      <c r="D6" s="17">
        <v>45406324</v>
      </c>
      <c r="E6" s="17">
        <f t="shared" si="0"/>
        <v>11152189</v>
      </c>
      <c r="F6" s="18">
        <f t="shared" si="1"/>
        <v>0.3255720513742355</v>
      </c>
    </row>
    <row r="7" spans="1:6" x14ac:dyDescent="0.2">
      <c r="A7" s="48">
        <v>3</v>
      </c>
      <c r="B7" s="16" t="s">
        <v>12</v>
      </c>
      <c r="C7" s="17">
        <v>2412927</v>
      </c>
      <c r="D7" s="17">
        <v>3457304</v>
      </c>
      <c r="E7" s="17">
        <f t="shared" si="0"/>
        <v>1044377</v>
      </c>
      <c r="F7" s="18">
        <f t="shared" si="1"/>
        <v>0.43282577550004619</v>
      </c>
    </row>
    <row r="8" spans="1:6" x14ac:dyDescent="0.2">
      <c r="A8" s="48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0</v>
      </c>
      <c r="D9" s="17">
        <v>0</v>
      </c>
      <c r="E9" s="17">
        <f t="shared" si="0"/>
        <v>0</v>
      </c>
      <c r="F9" s="18" t="e">
        <f t="shared" si="1"/>
        <v>#DIV/0!</v>
      </c>
    </row>
    <row r="10" spans="1:6" x14ac:dyDescent="0.2">
      <c r="A10" s="48">
        <v>6</v>
      </c>
      <c r="B10" s="16" t="s">
        <v>83</v>
      </c>
      <c r="C10" s="17">
        <v>3052694</v>
      </c>
      <c r="D10" s="17">
        <v>2122926</v>
      </c>
      <c r="E10" s="17">
        <f t="shared" si="0"/>
        <v>-929768</v>
      </c>
      <c r="F10" s="18">
        <f t="shared" si="1"/>
        <v>-0.30457294442220539</v>
      </c>
    </row>
    <row r="11" spans="1:6" x14ac:dyDescent="0.2">
      <c r="A11" s="48">
        <v>7</v>
      </c>
      <c r="B11" s="16" t="s">
        <v>15</v>
      </c>
      <c r="C11" s="17">
        <v>804369</v>
      </c>
      <c r="D11" s="17">
        <v>689565</v>
      </c>
      <c r="E11" s="17">
        <f t="shared" si="0"/>
        <v>-114804</v>
      </c>
      <c r="F11" s="18">
        <f t="shared" si="1"/>
        <v>-0.14272554014388916</v>
      </c>
    </row>
    <row r="12" spans="1:6" x14ac:dyDescent="0.2">
      <c r="A12" s="49">
        <v>8</v>
      </c>
      <c r="B12" s="16" t="s">
        <v>16</v>
      </c>
      <c r="C12" s="17">
        <v>2190</v>
      </c>
      <c r="D12" s="17">
        <v>40780</v>
      </c>
      <c r="E12" s="17">
        <f t="shared" si="0"/>
        <v>38590</v>
      </c>
      <c r="F12" s="18">
        <f t="shared" si="1"/>
        <v>17.621004566210047</v>
      </c>
    </row>
    <row r="13" spans="1:6" ht="25.5" x14ac:dyDescent="0.2">
      <c r="A13" s="48">
        <v>9</v>
      </c>
      <c r="B13" s="16" t="s">
        <v>17</v>
      </c>
      <c r="C13" s="17">
        <v>7609309</v>
      </c>
      <c r="D13" s="17">
        <v>7722790</v>
      </c>
      <c r="E13" s="17">
        <f t="shared" si="0"/>
        <v>113481</v>
      </c>
      <c r="F13" s="18">
        <f t="shared" si="1"/>
        <v>1.4913443520298664E-2</v>
      </c>
    </row>
    <row r="14" spans="1:6" x14ac:dyDescent="0.2">
      <c r="A14" s="49">
        <v>10</v>
      </c>
      <c r="B14" s="16" t="s">
        <v>18</v>
      </c>
      <c r="C14" s="17">
        <v>5770157</v>
      </c>
      <c r="D14" s="17">
        <v>2677606</v>
      </c>
      <c r="E14" s="17">
        <f t="shared" si="0"/>
        <v>-3092551</v>
      </c>
      <c r="F14" s="18">
        <f t="shared" si="1"/>
        <v>-0.53595612736360554</v>
      </c>
    </row>
    <row r="15" spans="1:6" ht="25.5" x14ac:dyDescent="0.2">
      <c r="A15" s="49">
        <v>11</v>
      </c>
      <c r="B15" s="16" t="s">
        <v>19</v>
      </c>
      <c r="C15" s="17">
        <v>10236276</v>
      </c>
      <c r="D15" s="17">
        <v>7368130</v>
      </c>
      <c r="E15" s="17">
        <f t="shared" si="0"/>
        <v>-2868146</v>
      </c>
      <c r="F15" s="18">
        <f t="shared" si="1"/>
        <v>-0.2801942815922509</v>
      </c>
    </row>
    <row r="16" spans="1:6" x14ac:dyDescent="0.2">
      <c r="A16" s="48">
        <v>12</v>
      </c>
      <c r="B16" s="16" t="s">
        <v>20</v>
      </c>
      <c r="C16" s="17">
        <v>1413450</v>
      </c>
      <c r="D16" s="17">
        <v>2002911</v>
      </c>
      <c r="E16" s="17">
        <f t="shared" si="0"/>
        <v>589461</v>
      </c>
      <c r="F16" s="18">
        <f t="shared" si="1"/>
        <v>0.41703703703703709</v>
      </c>
    </row>
    <row r="17" spans="1:6" x14ac:dyDescent="0.2">
      <c r="A17" s="49">
        <v>13</v>
      </c>
      <c r="B17" s="16" t="s">
        <v>21</v>
      </c>
      <c r="C17" s="17">
        <v>65122</v>
      </c>
      <c r="D17" s="17">
        <v>0</v>
      </c>
      <c r="E17" s="17">
        <f t="shared" si="0"/>
        <v>-65122</v>
      </c>
      <c r="F17" s="18">
        <f t="shared" si="1"/>
        <v>-1</v>
      </c>
    </row>
    <row r="18" spans="1:6" x14ac:dyDescent="0.2">
      <c r="A18" s="49">
        <v>14</v>
      </c>
      <c r="B18" s="16" t="s">
        <v>22</v>
      </c>
      <c r="C18" s="17">
        <v>727450</v>
      </c>
      <c r="D18" s="17">
        <v>743113</v>
      </c>
      <c r="E18" s="17">
        <f t="shared" si="0"/>
        <v>15663</v>
      </c>
      <c r="F18" s="18">
        <f t="shared" si="1"/>
        <v>2.1531376726922735E-2</v>
      </c>
    </row>
    <row r="19" spans="1:6" x14ac:dyDescent="0.2">
      <c r="A19" s="48">
        <v>15</v>
      </c>
      <c r="B19" s="16" t="s">
        <v>23</v>
      </c>
      <c r="C19" s="17">
        <v>711536</v>
      </c>
      <c r="D19" s="17">
        <v>469151</v>
      </c>
      <c r="E19" s="17">
        <f t="shared" si="0"/>
        <v>-242385</v>
      </c>
      <c r="F19" s="18">
        <f t="shared" si="1"/>
        <v>-0.34065036765532597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983187</v>
      </c>
      <c r="D21" s="17">
        <v>747920</v>
      </c>
      <c r="E21" s="17">
        <f t="shared" si="0"/>
        <v>-235267</v>
      </c>
      <c r="F21" s="18">
        <f t="shared" si="1"/>
        <v>-0.23929018589546036</v>
      </c>
    </row>
    <row r="22" spans="1:6" x14ac:dyDescent="0.2">
      <c r="A22" s="49">
        <v>18</v>
      </c>
      <c r="B22" s="16" t="s">
        <v>26</v>
      </c>
      <c r="C22" s="17">
        <v>387647</v>
      </c>
      <c r="D22" s="17">
        <v>367750</v>
      </c>
      <c r="E22" s="17">
        <f t="shared" si="0"/>
        <v>-19897</v>
      </c>
      <c r="F22" s="18">
        <f t="shared" si="1"/>
        <v>-5.1327625391141996E-2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197000</v>
      </c>
      <c r="D25" s="17">
        <v>268500</v>
      </c>
      <c r="E25" s="17">
        <f t="shared" si="0"/>
        <v>71500</v>
      </c>
      <c r="F25" s="18">
        <f t="shared" si="1"/>
        <v>0.36294416243654815</v>
      </c>
    </row>
    <row r="26" spans="1:6" x14ac:dyDescent="0.2">
      <c r="A26" s="49">
        <v>22</v>
      </c>
      <c r="B26" s="16" t="s">
        <v>29</v>
      </c>
      <c r="C26" s="17">
        <v>41158</v>
      </c>
      <c r="D26" s="17">
        <v>11706</v>
      </c>
      <c r="E26" s="17">
        <f t="shared" si="0"/>
        <v>-29452</v>
      </c>
      <c r="F26" s="18">
        <f t="shared" si="1"/>
        <v>-0.71558384761164295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680000</v>
      </c>
      <c r="E27" s="17">
        <f t="shared" si="0"/>
        <v>680000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179759</v>
      </c>
      <c r="D28" s="17">
        <v>160052</v>
      </c>
      <c r="E28" s="17">
        <f t="shared" si="0"/>
        <v>-19707</v>
      </c>
      <c r="F28" s="18">
        <f t="shared" si="1"/>
        <v>-0.10963011587736915</v>
      </c>
    </row>
    <row r="29" spans="1:6" x14ac:dyDescent="0.2">
      <c r="A29" s="49">
        <v>25</v>
      </c>
      <c r="B29" s="16" t="s">
        <v>32</v>
      </c>
      <c r="C29" s="17">
        <v>4133939</v>
      </c>
      <c r="D29" s="17">
        <v>0</v>
      </c>
      <c r="E29" s="17">
        <f t="shared" si="0"/>
        <v>-4133939</v>
      </c>
      <c r="F29" s="18">
        <f t="shared" si="1"/>
        <v>-1</v>
      </c>
    </row>
    <row r="30" spans="1:6" x14ac:dyDescent="0.2">
      <c r="A30" s="49">
        <v>26</v>
      </c>
      <c r="B30" s="16" t="s">
        <v>33</v>
      </c>
      <c r="C30" s="17">
        <v>569933</v>
      </c>
      <c r="D30" s="17">
        <v>909399</v>
      </c>
      <c r="E30" s="17">
        <f t="shared" si="0"/>
        <v>339466</v>
      </c>
      <c r="F30" s="18">
        <f t="shared" si="1"/>
        <v>0.59562439795554911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132364431</v>
      </c>
      <c r="D32" s="23">
        <f>D33+D34</f>
        <v>137962970</v>
      </c>
      <c r="E32" s="23">
        <f t="shared" si="0"/>
        <v>5598539</v>
      </c>
      <c r="F32" s="24">
        <f t="shared" si="1"/>
        <v>4.2296400609314722E-2</v>
      </c>
    </row>
    <row r="33" spans="1:6" x14ac:dyDescent="0.2">
      <c r="A33" s="51" t="s">
        <v>1</v>
      </c>
      <c r="B33" s="25" t="s">
        <v>36</v>
      </c>
      <c r="C33" s="26">
        <v>96602338</v>
      </c>
      <c r="D33" s="26">
        <v>96482306</v>
      </c>
      <c r="E33" s="26">
        <f t="shared" si="0"/>
        <v>-120032</v>
      </c>
      <c r="F33" s="27">
        <f t="shared" si="1"/>
        <v>-1.2425372147825131E-3</v>
      </c>
    </row>
    <row r="34" spans="1:6" x14ac:dyDescent="0.2">
      <c r="A34" s="52" t="s">
        <v>72</v>
      </c>
      <c r="B34" s="28" t="s">
        <v>76</v>
      </c>
      <c r="C34" s="26">
        <f>SUM(C35:C50)</f>
        <v>35762093</v>
      </c>
      <c r="D34" s="26">
        <f>SUM(D35:D50)</f>
        <v>41480664</v>
      </c>
      <c r="E34" s="26">
        <f t="shared" si="0"/>
        <v>5718571</v>
      </c>
      <c r="F34" s="27">
        <f t="shared" si="1"/>
        <v>0.15990593727274294</v>
      </c>
    </row>
    <row r="35" spans="1:6" x14ac:dyDescent="0.2">
      <c r="A35" s="48">
        <v>1</v>
      </c>
      <c r="B35" s="16" t="s">
        <v>37</v>
      </c>
      <c r="C35" s="17">
        <v>7838868</v>
      </c>
      <c r="D35" s="17">
        <v>13473748</v>
      </c>
      <c r="E35" s="17">
        <f t="shared" si="0"/>
        <v>5634880</v>
      </c>
      <c r="F35" s="18">
        <f t="shared" si="1"/>
        <v>0.71883848535273209</v>
      </c>
    </row>
    <row r="36" spans="1:6" x14ac:dyDescent="0.2">
      <c r="A36" s="48">
        <v>2</v>
      </c>
      <c r="B36" s="16" t="s">
        <v>38</v>
      </c>
      <c r="C36" s="17">
        <v>11286400</v>
      </c>
      <c r="D36" s="17">
        <v>8732127</v>
      </c>
      <c r="E36" s="17">
        <f t="shared" si="0"/>
        <v>-2554273</v>
      </c>
      <c r="F36" s="18">
        <f t="shared" si="1"/>
        <v>-0.2263142366033456</v>
      </c>
    </row>
    <row r="37" spans="1:6" x14ac:dyDescent="0.2">
      <c r="A37" s="48">
        <v>3</v>
      </c>
      <c r="B37" s="16" t="s">
        <v>39</v>
      </c>
      <c r="C37" s="17">
        <v>2170256</v>
      </c>
      <c r="D37" s="17">
        <v>9656060</v>
      </c>
      <c r="E37" s="17">
        <f t="shared" si="0"/>
        <v>7485804</v>
      </c>
      <c r="F37" s="18">
        <f t="shared" si="1"/>
        <v>3.4492723439078157</v>
      </c>
    </row>
    <row r="38" spans="1:6" x14ac:dyDescent="0.2">
      <c r="A38" s="49">
        <v>4</v>
      </c>
      <c r="B38" s="16" t="s">
        <v>40</v>
      </c>
      <c r="C38" s="17">
        <v>12179515</v>
      </c>
      <c r="D38" s="17">
        <v>7421793</v>
      </c>
      <c r="E38" s="17">
        <f t="shared" si="0"/>
        <v>-4757722</v>
      </c>
      <c r="F38" s="18">
        <f t="shared" si="1"/>
        <v>-0.39063312455381027</v>
      </c>
    </row>
    <row r="39" spans="1:6" x14ac:dyDescent="0.2">
      <c r="A39" s="48">
        <v>5</v>
      </c>
      <c r="B39" s="16" t="s">
        <v>41</v>
      </c>
      <c r="C39" s="17">
        <v>11920</v>
      </c>
      <c r="D39" s="17">
        <v>0</v>
      </c>
      <c r="E39" s="17">
        <f t="shared" si="0"/>
        <v>-11920</v>
      </c>
      <c r="F39" s="18">
        <f t="shared" si="1"/>
        <v>-1</v>
      </c>
    </row>
    <row r="40" spans="1:6" x14ac:dyDescent="0.2">
      <c r="A40" s="49">
        <v>6</v>
      </c>
      <c r="B40" s="16" t="s">
        <v>42</v>
      </c>
      <c r="C40" s="17">
        <v>-8187</v>
      </c>
      <c r="D40" s="17">
        <v>10</v>
      </c>
      <c r="E40" s="17">
        <f t="shared" si="0"/>
        <v>8197</v>
      </c>
      <c r="F40" s="18">
        <f t="shared" si="1"/>
        <v>-1.0012214486380848</v>
      </c>
    </row>
    <row r="41" spans="1:6" ht="12" customHeight="1" x14ac:dyDescent="0.2">
      <c r="A41" s="48">
        <v>7</v>
      </c>
      <c r="B41" s="16" t="s">
        <v>43</v>
      </c>
      <c r="C41" s="17">
        <v>500</v>
      </c>
      <c r="D41" s="17">
        <v>0</v>
      </c>
      <c r="E41" s="17">
        <f t="shared" si="0"/>
        <v>-500</v>
      </c>
      <c r="F41" s="18">
        <f t="shared" si="1"/>
        <v>-1</v>
      </c>
    </row>
    <row r="42" spans="1:6" x14ac:dyDescent="0.2">
      <c r="A42" s="48">
        <v>8</v>
      </c>
      <c r="B42" s="16" t="s">
        <v>44</v>
      </c>
      <c r="C42" s="17">
        <v>936043</v>
      </c>
      <c r="D42" s="17">
        <v>260230</v>
      </c>
      <c r="E42" s="17">
        <f t="shared" si="0"/>
        <v>-675813</v>
      </c>
      <c r="F42" s="18">
        <f t="shared" si="1"/>
        <v>-0.72198926758706605</v>
      </c>
    </row>
    <row r="43" spans="1:6" x14ac:dyDescent="0.2">
      <c r="A43" s="48">
        <v>9</v>
      </c>
      <c r="B43" s="16" t="s">
        <v>45</v>
      </c>
      <c r="C43" s="17">
        <v>1000401</v>
      </c>
      <c r="D43" s="17">
        <v>1692271</v>
      </c>
      <c r="E43" s="17">
        <f t="shared" si="0"/>
        <v>691870</v>
      </c>
      <c r="F43" s="18">
        <f t="shared" si="1"/>
        <v>0.69159267133879321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92210</v>
      </c>
      <c r="D45" s="17">
        <v>48557</v>
      </c>
      <c r="E45" s="17">
        <f t="shared" si="0"/>
        <v>-43653</v>
      </c>
      <c r="F45" s="18">
        <f t="shared" si="1"/>
        <v>-0.47340852402125588</v>
      </c>
    </row>
    <row r="46" spans="1:6" x14ac:dyDescent="0.2">
      <c r="A46" s="48">
        <v>12</v>
      </c>
      <c r="B46" s="16" t="s">
        <v>47</v>
      </c>
      <c r="C46" s="17">
        <v>162607</v>
      </c>
      <c r="D46" s="17">
        <v>143045</v>
      </c>
      <c r="E46" s="17">
        <f t="shared" si="0"/>
        <v>-19562</v>
      </c>
      <c r="F46" s="18">
        <f t="shared" si="1"/>
        <v>-0.12030232400819152</v>
      </c>
    </row>
    <row r="47" spans="1:6" x14ac:dyDescent="0.2">
      <c r="A47" s="48">
        <v>13</v>
      </c>
      <c r="B47" s="16" t="s">
        <v>48</v>
      </c>
      <c r="C47" s="17">
        <v>6398</v>
      </c>
      <c r="D47" s="17">
        <v>484</v>
      </c>
      <c r="E47" s="17">
        <f t="shared" si="0"/>
        <v>-5914</v>
      </c>
      <c r="F47" s="18">
        <f t="shared" si="1"/>
        <v>-0.92435135979993743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10141</v>
      </c>
      <c r="D49" s="17">
        <v>4110</v>
      </c>
      <c r="E49" s="17">
        <f t="shared" si="0"/>
        <v>-6031</v>
      </c>
      <c r="F49" s="18">
        <f t="shared" si="1"/>
        <v>-0.59471452519475398</v>
      </c>
    </row>
    <row r="50" spans="1:6" x14ac:dyDescent="0.2">
      <c r="A50" s="48">
        <v>16</v>
      </c>
      <c r="B50" s="16" t="s">
        <v>51</v>
      </c>
      <c r="C50" s="17">
        <v>75021</v>
      </c>
      <c r="D50" s="17">
        <v>48229</v>
      </c>
      <c r="E50" s="17">
        <f t="shared" si="0"/>
        <v>-26792</v>
      </c>
      <c r="F50" s="18">
        <f t="shared" si="1"/>
        <v>-0.35712667119873098</v>
      </c>
    </row>
    <row r="51" spans="1:6" x14ac:dyDescent="0.2">
      <c r="A51" s="50" t="s">
        <v>2</v>
      </c>
      <c r="B51" s="22" t="s">
        <v>52</v>
      </c>
      <c r="C51" s="23">
        <f>C52+C56</f>
        <v>178829840</v>
      </c>
      <c r="D51" s="23">
        <f>D52+D56</f>
        <v>209823754</v>
      </c>
      <c r="E51" s="23">
        <f t="shared" si="0"/>
        <v>30993914</v>
      </c>
      <c r="F51" s="24">
        <f t="shared" si="1"/>
        <v>0.17331511340612948</v>
      </c>
    </row>
    <row r="52" spans="1:6" x14ac:dyDescent="0.2">
      <c r="A52" s="49">
        <v>1</v>
      </c>
      <c r="B52" s="28" t="s">
        <v>53</v>
      </c>
      <c r="C52" s="26">
        <v>178289840</v>
      </c>
      <c r="D52" s="26">
        <v>174823754</v>
      </c>
      <c r="E52" s="26">
        <f t="shared" si="0"/>
        <v>-3466086</v>
      </c>
      <c r="F52" s="27">
        <f t="shared" si="1"/>
        <v>-1.9440737621392201E-2</v>
      </c>
    </row>
    <row r="53" spans="1:6" x14ac:dyDescent="0.2">
      <c r="A53" s="49" t="s">
        <v>3</v>
      </c>
      <c r="B53" s="16" t="s">
        <v>54</v>
      </c>
      <c r="C53" s="17">
        <v>169077240</v>
      </c>
      <c r="D53" s="17">
        <v>169077240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4560500</v>
      </c>
      <c r="D54" s="17">
        <v>5716984</v>
      </c>
      <c r="E54" s="17">
        <f t="shared" si="0"/>
        <v>1156484</v>
      </c>
      <c r="F54" s="18">
        <f t="shared" si="1"/>
        <v>0.25358710667689954</v>
      </c>
    </row>
    <row r="55" spans="1:6" x14ac:dyDescent="0.2">
      <c r="A55" s="49" t="s">
        <v>5</v>
      </c>
      <c r="B55" s="16" t="s">
        <v>56</v>
      </c>
      <c r="C55" s="17">
        <v>4652100</v>
      </c>
      <c r="D55" s="17">
        <v>29530</v>
      </c>
      <c r="E55" s="17">
        <f t="shared" si="0"/>
        <v>-4622570</v>
      </c>
      <c r="F55" s="18">
        <f t="shared" si="1"/>
        <v>-0.99365232905569523</v>
      </c>
    </row>
    <row r="56" spans="1:6" x14ac:dyDescent="0.2">
      <c r="A56" s="49" t="s">
        <v>6</v>
      </c>
      <c r="B56" s="28" t="s">
        <v>57</v>
      </c>
      <c r="C56" s="26">
        <v>540000</v>
      </c>
      <c r="D56" s="26">
        <v>35000000</v>
      </c>
      <c r="E56" s="26">
        <f t="shared" si="0"/>
        <v>34460000</v>
      </c>
      <c r="F56" s="27">
        <f t="shared" si="1"/>
        <v>63.81481481481481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385025362</v>
      </c>
      <c r="D59" s="33">
        <f>D4+D32+D51</f>
        <v>424731367</v>
      </c>
      <c r="E59" s="33">
        <f t="shared" si="0"/>
        <v>39706005</v>
      </c>
      <c r="F59" s="34">
        <f t="shared" si="1"/>
        <v>0.10312568708136172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151261</v>
      </c>
      <c r="D60" s="14">
        <f>D61+D67</f>
        <v>21752791</v>
      </c>
      <c r="E60" s="14">
        <f t="shared" si="0"/>
        <v>21601530</v>
      </c>
      <c r="F60" s="15">
        <f t="shared" si="1"/>
        <v>142.80964690171294</v>
      </c>
    </row>
    <row r="61" spans="1:6" s="35" customFormat="1" x14ac:dyDescent="0.2">
      <c r="A61" s="55"/>
      <c r="B61" s="36" t="s">
        <v>61</v>
      </c>
      <c r="C61" s="37">
        <v>151261</v>
      </c>
      <c r="D61" s="37">
        <v>146886</v>
      </c>
      <c r="E61" s="37">
        <f t="shared" si="0"/>
        <v>-4375</v>
      </c>
      <c r="F61" s="38">
        <f t="shared" si="1"/>
        <v>-2.8923516306252117E-2</v>
      </c>
    </row>
    <row r="62" spans="1:6" x14ac:dyDescent="0.2">
      <c r="A62" s="48">
        <v>1</v>
      </c>
      <c r="B62" s="16" t="s">
        <v>62</v>
      </c>
      <c r="C62" s="17">
        <v>151261</v>
      </c>
      <c r="D62" s="17">
        <v>34015</v>
      </c>
      <c r="E62" s="17">
        <f t="shared" si="0"/>
        <v>-117246</v>
      </c>
      <c r="F62" s="18">
        <f t="shared" si="1"/>
        <v>-0.7751237926497907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112871</v>
      </c>
      <c r="E63" s="17">
        <f t="shared" si="0"/>
        <v>112871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0</v>
      </c>
      <c r="D67" s="37">
        <v>21605905</v>
      </c>
      <c r="E67" s="37">
        <f t="shared" si="0"/>
        <v>21605905</v>
      </c>
      <c r="F67" s="38" t="e">
        <f t="shared" si="1"/>
        <v>#DIV/0!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21605905</v>
      </c>
      <c r="E70" s="40">
        <f t="shared" si="2"/>
        <v>21605905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385176623</v>
      </c>
      <c r="D71" s="43">
        <f>D59+D60</f>
        <v>446484158</v>
      </c>
      <c r="E71" s="43">
        <f t="shared" si="2"/>
        <v>61307535</v>
      </c>
      <c r="F71" s="44">
        <f t="shared" si="3"/>
        <v>0.15916733087926782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521" priority="3" stopIfTrue="1"/>
    <cfRule type="duplicateValues" dxfId="520" priority="4" stopIfTrue="1"/>
  </conditionalFormatting>
  <conditionalFormatting sqref="B8">
    <cfRule type="duplicateValues" dxfId="519" priority="5" stopIfTrue="1"/>
  </conditionalFormatting>
  <conditionalFormatting sqref="B27">
    <cfRule type="duplicateValues" dxfId="518" priority="6" stopIfTrue="1"/>
    <cfRule type="duplicateValues" dxfId="517" priority="7" stopIfTrue="1"/>
  </conditionalFormatting>
  <conditionalFormatting sqref="B27">
    <cfRule type="duplicateValues" dxfId="516" priority="8" stopIfTrue="1"/>
  </conditionalFormatting>
  <conditionalFormatting sqref="B66">
    <cfRule type="duplicateValues" dxfId="515" priority="9" stopIfTrue="1"/>
    <cfRule type="duplicateValues" dxfId="514" priority="10" stopIfTrue="1"/>
  </conditionalFormatting>
  <conditionalFormatting sqref="B66">
    <cfRule type="duplicateValues" dxfId="513" priority="11" stopIfTrue="1"/>
  </conditionalFormatting>
  <conditionalFormatting sqref="B57">
    <cfRule type="duplicateValues" dxfId="512" priority="12" stopIfTrue="1"/>
    <cfRule type="duplicateValues" dxfId="511" priority="13" stopIfTrue="1"/>
  </conditionalFormatting>
  <conditionalFormatting sqref="B57">
    <cfRule type="duplicateValues" dxfId="510" priority="14" stopIfTrue="1"/>
  </conditionalFormatting>
  <conditionalFormatting sqref="B71">
    <cfRule type="duplicateValues" dxfId="509" priority="1" stopIfTrue="1"/>
  </conditionalFormatting>
  <conditionalFormatting sqref="B71">
    <cfRule type="duplicateValues" dxfId="508" priority="2" stopIfTrue="1"/>
  </conditionalFormatting>
  <conditionalFormatting sqref="B67:B70 B6:B7 B58:B65 B9:B26 B28:B56">
    <cfRule type="duplicateValues" dxfId="507" priority="15" stopIfTrue="1"/>
    <cfRule type="duplicateValues" dxfId="506" priority="16" stopIfTrue="1"/>
  </conditionalFormatting>
  <conditionalFormatting sqref="B67:B70 B4:B7 B58:B65 B9:B26 B28:B56">
    <cfRule type="duplicateValues" dxfId="505" priority="17" stopIfTrue="1"/>
  </conditionalFormatting>
  <conditionalFormatting sqref="B58:B70 B5:B56">
    <cfRule type="duplicateValues" dxfId="504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119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/>
      <c r="B4" s="13" t="s">
        <v>77</v>
      </c>
      <c r="C4" s="14">
        <f>SUM(C5:C31)</f>
        <v>127897907</v>
      </c>
      <c r="D4" s="14">
        <f>SUM(D5:D31)</f>
        <v>117060159</v>
      </c>
      <c r="E4" s="14">
        <f>D4-C4</f>
        <v>-10837748</v>
      </c>
      <c r="F4" s="15">
        <f>D4/C4-100%</f>
        <v>-8.4737493006824538E-2</v>
      </c>
    </row>
    <row r="5" spans="1:6" x14ac:dyDescent="0.2">
      <c r="A5" s="48">
        <v>1</v>
      </c>
      <c r="B5" s="16" t="s">
        <v>10</v>
      </c>
      <c r="C5" s="17">
        <v>2004864</v>
      </c>
      <c r="D5" s="17">
        <v>992165</v>
      </c>
      <c r="E5" s="17">
        <f t="shared" ref="E5:E68" si="0">D5-C5</f>
        <v>-1012699</v>
      </c>
      <c r="F5" s="18">
        <f t="shared" ref="F5:F68" si="1">D5/C5-100%</f>
        <v>-0.50512104561705939</v>
      </c>
    </row>
    <row r="6" spans="1:6" x14ac:dyDescent="0.2">
      <c r="A6" s="49">
        <v>2</v>
      </c>
      <c r="B6" s="16" t="s">
        <v>11</v>
      </c>
      <c r="C6" s="17">
        <v>56682789</v>
      </c>
      <c r="D6" s="17">
        <v>57456337</v>
      </c>
      <c r="E6" s="17">
        <f t="shared" si="0"/>
        <v>773548</v>
      </c>
      <c r="F6" s="18">
        <f t="shared" si="1"/>
        <v>1.3646964336917256E-2</v>
      </c>
    </row>
    <row r="7" spans="1:6" x14ac:dyDescent="0.2">
      <c r="A7" s="48">
        <v>3</v>
      </c>
      <c r="B7" s="16" t="s">
        <v>12</v>
      </c>
      <c r="C7" s="17">
        <v>5085640</v>
      </c>
      <c r="D7" s="17">
        <v>358859</v>
      </c>
      <c r="E7" s="17">
        <f t="shared" si="0"/>
        <v>-4726781</v>
      </c>
      <c r="F7" s="18">
        <f t="shared" si="1"/>
        <v>-0.92943680638031789</v>
      </c>
    </row>
    <row r="8" spans="1:6" x14ac:dyDescent="0.2">
      <c r="A8" s="48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3234518</v>
      </c>
      <c r="D9" s="17">
        <v>1024628</v>
      </c>
      <c r="E9" s="17">
        <f t="shared" si="0"/>
        <v>-2209890</v>
      </c>
      <c r="F9" s="18">
        <f t="shared" si="1"/>
        <v>-0.68322080755154246</v>
      </c>
    </row>
    <row r="10" spans="1:6" x14ac:dyDescent="0.2">
      <c r="A10" s="48">
        <v>6</v>
      </c>
      <c r="B10" s="16" t="s">
        <v>83</v>
      </c>
      <c r="C10" s="17">
        <v>4937395</v>
      </c>
      <c r="D10" s="17">
        <v>4424448</v>
      </c>
      <c r="E10" s="17">
        <f t="shared" si="0"/>
        <v>-512947</v>
      </c>
      <c r="F10" s="18">
        <f t="shared" si="1"/>
        <v>-0.1038902093107803</v>
      </c>
    </row>
    <row r="11" spans="1:6" x14ac:dyDescent="0.2">
      <c r="A11" s="48">
        <v>7</v>
      </c>
      <c r="B11" s="16" t="s">
        <v>15</v>
      </c>
      <c r="C11" s="17">
        <v>3446006</v>
      </c>
      <c r="D11" s="17">
        <v>2064180</v>
      </c>
      <c r="E11" s="17">
        <f t="shared" si="0"/>
        <v>-1381826</v>
      </c>
      <c r="F11" s="18">
        <f t="shared" si="1"/>
        <v>-0.4009934979799803</v>
      </c>
    </row>
    <row r="12" spans="1:6" x14ac:dyDescent="0.2">
      <c r="A12" s="49">
        <v>8</v>
      </c>
      <c r="B12" s="16" t="s">
        <v>16</v>
      </c>
      <c r="C12" s="17">
        <v>139137</v>
      </c>
      <c r="D12" s="17">
        <v>318464</v>
      </c>
      <c r="E12" s="17">
        <f t="shared" si="0"/>
        <v>179327</v>
      </c>
      <c r="F12" s="18">
        <f t="shared" si="1"/>
        <v>1.2888519947964956</v>
      </c>
    </row>
    <row r="13" spans="1:6" ht="25.5" x14ac:dyDescent="0.2">
      <c r="A13" s="48">
        <v>9</v>
      </c>
      <c r="B13" s="16" t="s">
        <v>17</v>
      </c>
      <c r="C13" s="17">
        <v>4758520</v>
      </c>
      <c r="D13" s="17">
        <v>4988923</v>
      </c>
      <c r="E13" s="17">
        <f t="shared" si="0"/>
        <v>230403</v>
      </c>
      <c r="F13" s="18">
        <f t="shared" si="1"/>
        <v>4.8419046258080245E-2</v>
      </c>
    </row>
    <row r="14" spans="1:6" x14ac:dyDescent="0.2">
      <c r="A14" s="49">
        <v>10</v>
      </c>
      <c r="B14" s="16" t="s">
        <v>18</v>
      </c>
      <c r="C14" s="17">
        <v>3828067</v>
      </c>
      <c r="D14" s="17">
        <v>3514316</v>
      </c>
      <c r="E14" s="17">
        <f t="shared" si="0"/>
        <v>-313751</v>
      </c>
      <c r="F14" s="18">
        <f t="shared" si="1"/>
        <v>-8.1960686685995876E-2</v>
      </c>
    </row>
    <row r="15" spans="1:6" ht="25.5" x14ac:dyDescent="0.2">
      <c r="A15" s="49">
        <v>11</v>
      </c>
      <c r="B15" s="16" t="s">
        <v>19</v>
      </c>
      <c r="C15" s="17">
        <v>14854907</v>
      </c>
      <c r="D15" s="17">
        <v>15126307</v>
      </c>
      <c r="E15" s="17">
        <f t="shared" si="0"/>
        <v>271400</v>
      </c>
      <c r="F15" s="18">
        <f t="shared" si="1"/>
        <v>1.8270057160236775E-2</v>
      </c>
    </row>
    <row r="16" spans="1:6" x14ac:dyDescent="0.2">
      <c r="A16" s="48">
        <v>12</v>
      </c>
      <c r="B16" s="16" t="s">
        <v>20</v>
      </c>
      <c r="C16" s="17">
        <v>3014316</v>
      </c>
      <c r="D16" s="17">
        <v>3825522</v>
      </c>
      <c r="E16" s="17">
        <f t="shared" si="0"/>
        <v>811206</v>
      </c>
      <c r="F16" s="18">
        <f t="shared" si="1"/>
        <v>0.26911777000155257</v>
      </c>
    </row>
    <row r="17" spans="1:6" x14ac:dyDescent="0.2">
      <c r="A17" s="49">
        <v>13</v>
      </c>
      <c r="B17" s="16" t="s">
        <v>21</v>
      </c>
      <c r="C17" s="17">
        <v>11280848</v>
      </c>
      <c r="D17" s="17">
        <v>10556900</v>
      </c>
      <c r="E17" s="17">
        <f t="shared" si="0"/>
        <v>-723948</v>
      </c>
      <c r="F17" s="18">
        <f t="shared" si="1"/>
        <v>-6.4174962733298035E-2</v>
      </c>
    </row>
    <row r="18" spans="1:6" x14ac:dyDescent="0.2">
      <c r="A18" s="49">
        <v>14</v>
      </c>
      <c r="B18" s="16" t="s">
        <v>22</v>
      </c>
      <c r="C18" s="17">
        <v>737840</v>
      </c>
      <c r="D18" s="17">
        <v>728458</v>
      </c>
      <c r="E18" s="17">
        <f t="shared" si="0"/>
        <v>-9382</v>
      </c>
      <c r="F18" s="18">
        <f t="shared" si="1"/>
        <v>-1.2715493874010608E-2</v>
      </c>
    </row>
    <row r="19" spans="1:6" x14ac:dyDescent="0.2">
      <c r="A19" s="48">
        <v>15</v>
      </c>
      <c r="B19" s="16" t="s">
        <v>23</v>
      </c>
      <c r="C19" s="17">
        <v>1334533</v>
      </c>
      <c r="D19" s="17">
        <v>1436323</v>
      </c>
      <c r="E19" s="17">
        <f t="shared" si="0"/>
        <v>101790</v>
      </c>
      <c r="F19" s="18">
        <f t="shared" si="1"/>
        <v>7.6273872583143332E-2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1048206</v>
      </c>
      <c r="D21" s="17">
        <v>461823</v>
      </c>
      <c r="E21" s="17">
        <f t="shared" si="0"/>
        <v>-586383</v>
      </c>
      <c r="F21" s="18">
        <f t="shared" si="1"/>
        <v>-0.55941580185574202</v>
      </c>
    </row>
    <row r="22" spans="1:6" x14ac:dyDescent="0.2">
      <c r="A22" s="49">
        <v>18</v>
      </c>
      <c r="B22" s="16" t="s">
        <v>26</v>
      </c>
      <c r="C22" s="17">
        <v>381336</v>
      </c>
      <c r="D22" s="17">
        <v>256455</v>
      </c>
      <c r="E22" s="17">
        <f t="shared" si="0"/>
        <v>-124881</v>
      </c>
      <c r="F22" s="18">
        <f t="shared" si="1"/>
        <v>-0.3274828497702813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222209</v>
      </c>
      <c r="E26" s="17">
        <f t="shared" si="0"/>
        <v>222209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217000</v>
      </c>
      <c r="E27" s="17">
        <f t="shared" si="0"/>
        <v>217000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11128985</v>
      </c>
      <c r="D30" s="17">
        <v>9086842</v>
      </c>
      <c r="E30" s="17">
        <f t="shared" si="0"/>
        <v>-2042143</v>
      </c>
      <c r="F30" s="18">
        <f t="shared" si="1"/>
        <v>-0.18349768644669751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/>
      <c r="B32" s="22" t="s">
        <v>35</v>
      </c>
      <c r="C32" s="23">
        <f>C33+C34</f>
        <v>262046187</v>
      </c>
      <c r="D32" s="23">
        <f>D33+D34</f>
        <v>315980088</v>
      </c>
      <c r="E32" s="23">
        <f t="shared" si="0"/>
        <v>53933901</v>
      </c>
      <c r="F32" s="24">
        <f t="shared" si="1"/>
        <v>0.20581830103103149</v>
      </c>
    </row>
    <row r="33" spans="1:6" x14ac:dyDescent="0.2">
      <c r="A33" s="51" t="s">
        <v>1</v>
      </c>
      <c r="B33" s="25" t="s">
        <v>36</v>
      </c>
      <c r="C33" s="26">
        <v>179816807</v>
      </c>
      <c r="D33" s="26">
        <v>181691656</v>
      </c>
      <c r="E33" s="26">
        <f t="shared" si="0"/>
        <v>1874849</v>
      </c>
      <c r="F33" s="27">
        <f t="shared" si="1"/>
        <v>1.0426439170394097E-2</v>
      </c>
    </row>
    <row r="34" spans="1:6" x14ac:dyDescent="0.2">
      <c r="A34" s="52" t="s">
        <v>72</v>
      </c>
      <c r="B34" s="28" t="s">
        <v>76</v>
      </c>
      <c r="C34" s="26">
        <f>SUM(C35:C50)</f>
        <v>82229380</v>
      </c>
      <c r="D34" s="26">
        <f>SUM(D35:D50)</f>
        <v>134288432</v>
      </c>
      <c r="E34" s="26">
        <f t="shared" si="0"/>
        <v>52059052</v>
      </c>
      <c r="F34" s="27">
        <f t="shared" si="1"/>
        <v>0.63309551890090865</v>
      </c>
    </row>
    <row r="35" spans="1:6" x14ac:dyDescent="0.2">
      <c r="A35" s="48">
        <v>1</v>
      </c>
      <c r="B35" s="16" t="s">
        <v>37</v>
      </c>
      <c r="C35" s="17">
        <v>13823645</v>
      </c>
      <c r="D35" s="17">
        <v>13682593</v>
      </c>
      <c r="E35" s="17">
        <f t="shared" si="0"/>
        <v>-141052</v>
      </c>
      <c r="F35" s="18">
        <f t="shared" si="1"/>
        <v>-1.0203676382025129E-2</v>
      </c>
    </row>
    <row r="36" spans="1:6" x14ac:dyDescent="0.2">
      <c r="A36" s="48">
        <v>2</v>
      </c>
      <c r="B36" s="16" t="s">
        <v>38</v>
      </c>
      <c r="C36" s="17">
        <v>17415027</v>
      </c>
      <c r="D36" s="17">
        <v>23999093</v>
      </c>
      <c r="E36" s="17">
        <f t="shared" si="0"/>
        <v>6584066</v>
      </c>
      <c r="F36" s="18">
        <f t="shared" si="1"/>
        <v>0.37806809027628829</v>
      </c>
    </row>
    <row r="37" spans="1:6" x14ac:dyDescent="0.2">
      <c r="A37" s="48">
        <v>3</v>
      </c>
      <c r="B37" s="16" t="s">
        <v>39</v>
      </c>
      <c r="C37" s="17">
        <v>26690811</v>
      </c>
      <c r="D37" s="17">
        <v>72821517</v>
      </c>
      <c r="E37" s="17">
        <f t="shared" si="0"/>
        <v>46130706</v>
      </c>
      <c r="F37" s="18">
        <f t="shared" si="1"/>
        <v>1.7283366174223782</v>
      </c>
    </row>
    <row r="38" spans="1:6" x14ac:dyDescent="0.2">
      <c r="A38" s="49">
        <v>4</v>
      </c>
      <c r="B38" s="16" t="s">
        <v>40</v>
      </c>
      <c r="C38" s="17">
        <v>12015409</v>
      </c>
      <c r="D38" s="17">
        <v>11141645</v>
      </c>
      <c r="E38" s="17">
        <f t="shared" si="0"/>
        <v>-873764</v>
      </c>
      <c r="F38" s="18">
        <f t="shared" si="1"/>
        <v>-7.2720287757162438E-2</v>
      </c>
    </row>
    <row r="39" spans="1:6" x14ac:dyDescent="0.2">
      <c r="A39" s="48">
        <v>5</v>
      </c>
      <c r="B39" s="16" t="s">
        <v>41</v>
      </c>
      <c r="C39" s="17">
        <v>7016456</v>
      </c>
      <c r="D39" s="17">
        <v>9586741</v>
      </c>
      <c r="E39" s="17">
        <f t="shared" si="0"/>
        <v>2570285</v>
      </c>
      <c r="F39" s="18">
        <f t="shared" si="1"/>
        <v>0.36632239979841685</v>
      </c>
    </row>
    <row r="40" spans="1:6" x14ac:dyDescent="0.2">
      <c r="A40" s="49">
        <v>6</v>
      </c>
      <c r="B40" s="16" t="s">
        <v>42</v>
      </c>
      <c r="C40" s="17">
        <v>-3734</v>
      </c>
      <c r="D40" s="17">
        <v>0</v>
      </c>
      <c r="E40" s="17">
        <f t="shared" si="0"/>
        <v>3734</v>
      </c>
      <c r="F40" s="18">
        <f t="shared" si="1"/>
        <v>-1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48">
        <v>9</v>
      </c>
      <c r="B43" s="16" t="s">
        <v>45</v>
      </c>
      <c r="C43" s="17">
        <v>3693090</v>
      </c>
      <c r="D43" s="17">
        <v>2401375</v>
      </c>
      <c r="E43" s="17">
        <f t="shared" si="0"/>
        <v>-1291715</v>
      </c>
      <c r="F43" s="18">
        <f t="shared" si="1"/>
        <v>-0.34976537262834106</v>
      </c>
    </row>
    <row r="44" spans="1:6" x14ac:dyDescent="0.2">
      <c r="A44" s="48">
        <v>10</v>
      </c>
      <c r="B44" s="16" t="s">
        <v>46</v>
      </c>
      <c r="C44" s="17">
        <v>952670</v>
      </c>
      <c r="D44" s="17">
        <v>0</v>
      </c>
      <c r="E44" s="17">
        <f t="shared" si="0"/>
        <v>-952670</v>
      </c>
      <c r="F44" s="18">
        <f t="shared" si="1"/>
        <v>-1</v>
      </c>
    </row>
    <row r="45" spans="1:6" x14ac:dyDescent="0.2">
      <c r="A45" s="48">
        <v>11</v>
      </c>
      <c r="B45" s="16" t="s">
        <v>81</v>
      </c>
      <c r="C45" s="17">
        <v>45900</v>
      </c>
      <c r="D45" s="17">
        <v>42864</v>
      </c>
      <c r="E45" s="17">
        <f t="shared" si="0"/>
        <v>-3036</v>
      </c>
      <c r="F45" s="18">
        <f t="shared" si="1"/>
        <v>-6.6143790849673256E-2</v>
      </c>
    </row>
    <row r="46" spans="1:6" x14ac:dyDescent="0.2">
      <c r="A46" s="48">
        <v>12</v>
      </c>
      <c r="B46" s="16" t="s">
        <v>47</v>
      </c>
      <c r="C46" s="17">
        <v>77547</v>
      </c>
      <c r="D46" s="17">
        <v>85725</v>
      </c>
      <c r="E46" s="17">
        <f t="shared" si="0"/>
        <v>8178</v>
      </c>
      <c r="F46" s="18">
        <f t="shared" si="1"/>
        <v>0.10545862509187987</v>
      </c>
    </row>
    <row r="47" spans="1:6" x14ac:dyDescent="0.2">
      <c r="A47" s="48">
        <v>13</v>
      </c>
      <c r="B47" s="16" t="s">
        <v>48</v>
      </c>
      <c r="C47" s="17">
        <v>2151</v>
      </c>
      <c r="D47" s="17">
        <v>16</v>
      </c>
      <c r="E47" s="17">
        <f t="shared" si="0"/>
        <v>-2135</v>
      </c>
      <c r="F47" s="18">
        <f t="shared" si="1"/>
        <v>-0.99256159925615994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372763</v>
      </c>
      <c r="D49" s="17">
        <v>445897</v>
      </c>
      <c r="E49" s="17">
        <f t="shared" si="0"/>
        <v>73134</v>
      </c>
      <c r="F49" s="18">
        <f t="shared" si="1"/>
        <v>0.19619436478405849</v>
      </c>
    </row>
    <row r="50" spans="1:6" x14ac:dyDescent="0.2">
      <c r="A50" s="48">
        <v>16</v>
      </c>
      <c r="B50" s="16" t="s">
        <v>51</v>
      </c>
      <c r="C50" s="17">
        <v>127645</v>
      </c>
      <c r="D50" s="17">
        <v>80966</v>
      </c>
      <c r="E50" s="17">
        <f t="shared" si="0"/>
        <v>-46679</v>
      </c>
      <c r="F50" s="18">
        <f t="shared" si="1"/>
        <v>-0.36569391672215912</v>
      </c>
    </row>
    <row r="51" spans="1:6" x14ac:dyDescent="0.2">
      <c r="A51" s="50" t="s">
        <v>2</v>
      </c>
      <c r="B51" s="22" t="s">
        <v>52</v>
      </c>
      <c r="C51" s="23">
        <f>C52+C56</f>
        <v>183302436</v>
      </c>
      <c r="D51" s="23">
        <f>D52+D56</f>
        <v>178034274</v>
      </c>
      <c r="E51" s="23">
        <f t="shared" si="0"/>
        <v>-5268162</v>
      </c>
      <c r="F51" s="24">
        <f t="shared" si="1"/>
        <v>-2.8740272715197301E-2</v>
      </c>
    </row>
    <row r="52" spans="1:6" x14ac:dyDescent="0.2">
      <c r="A52" s="49">
        <v>1</v>
      </c>
      <c r="B52" s="28" t="s">
        <v>53</v>
      </c>
      <c r="C52" s="26">
        <v>180525436</v>
      </c>
      <c r="D52" s="26">
        <v>176879274</v>
      </c>
      <c r="E52" s="26">
        <f t="shared" si="0"/>
        <v>-3646162</v>
      </c>
      <c r="F52" s="27">
        <f t="shared" si="1"/>
        <v>-2.0197497265703857E-2</v>
      </c>
    </row>
    <row r="53" spans="1:6" x14ac:dyDescent="0.2">
      <c r="A53" s="49" t="s">
        <v>3</v>
      </c>
      <c r="B53" s="16" t="s">
        <v>54</v>
      </c>
      <c r="C53" s="17">
        <v>167578560</v>
      </c>
      <c r="D53" s="17">
        <v>167578560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3842343</v>
      </c>
      <c r="D54" s="17">
        <v>6707034</v>
      </c>
      <c r="E54" s="17">
        <f t="shared" si="0"/>
        <v>2864691</v>
      </c>
      <c r="F54" s="18">
        <f t="shared" si="1"/>
        <v>0.74555837414827364</v>
      </c>
    </row>
    <row r="55" spans="1:6" x14ac:dyDescent="0.2">
      <c r="A55" s="49" t="s">
        <v>5</v>
      </c>
      <c r="B55" s="16" t="s">
        <v>56</v>
      </c>
      <c r="C55" s="17">
        <v>9104533</v>
      </c>
      <c r="D55" s="17">
        <v>2593680</v>
      </c>
      <c r="E55" s="17">
        <f t="shared" si="0"/>
        <v>-6510853</v>
      </c>
      <c r="F55" s="18">
        <f t="shared" si="1"/>
        <v>-0.71512212652752205</v>
      </c>
    </row>
    <row r="56" spans="1:6" x14ac:dyDescent="0.2">
      <c r="A56" s="49" t="s">
        <v>6</v>
      </c>
      <c r="B56" s="28" t="s">
        <v>57</v>
      </c>
      <c r="C56" s="26">
        <v>2777000</v>
      </c>
      <c r="D56" s="26">
        <v>1155000</v>
      </c>
      <c r="E56" s="26">
        <f t="shared" si="0"/>
        <v>-1622000</v>
      </c>
      <c r="F56" s="27">
        <f t="shared" si="1"/>
        <v>-0.58408354339214985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573246530</v>
      </c>
      <c r="D59" s="33">
        <f>D4+D32+D51</f>
        <v>611074521</v>
      </c>
      <c r="E59" s="33">
        <f t="shared" si="0"/>
        <v>37827991</v>
      </c>
      <c r="F59" s="34">
        <f t="shared" si="1"/>
        <v>6.598904488789481E-2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3417629</v>
      </c>
      <c r="D60" s="14">
        <f>D61+D67</f>
        <v>4036766</v>
      </c>
      <c r="E60" s="14">
        <f t="shared" si="0"/>
        <v>619137</v>
      </c>
      <c r="F60" s="15">
        <f t="shared" si="1"/>
        <v>0.18115980406299226</v>
      </c>
    </row>
    <row r="61" spans="1:6" s="35" customFormat="1" x14ac:dyDescent="0.2">
      <c r="A61" s="55"/>
      <c r="B61" s="36" t="s">
        <v>61</v>
      </c>
      <c r="C61" s="37">
        <v>0</v>
      </c>
      <c r="D61" s="37">
        <v>971082</v>
      </c>
      <c r="E61" s="37">
        <f t="shared" si="0"/>
        <v>971082</v>
      </c>
      <c r="F61" s="38" t="e">
        <f t="shared" si="1"/>
        <v>#DIV/0!</v>
      </c>
    </row>
    <row r="62" spans="1:6" x14ac:dyDescent="0.2">
      <c r="A62" s="48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971082</v>
      </c>
      <c r="E63" s="17">
        <f t="shared" si="0"/>
        <v>971082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3417629</v>
      </c>
      <c r="D67" s="37">
        <v>3065684</v>
      </c>
      <c r="E67" s="37">
        <f t="shared" si="0"/>
        <v>-351945</v>
      </c>
      <c r="F67" s="38">
        <f t="shared" si="1"/>
        <v>-0.10297928768745823</v>
      </c>
    </row>
    <row r="68" spans="1:6" x14ac:dyDescent="0.2">
      <c r="A68" s="48">
        <v>6</v>
      </c>
      <c r="B68" s="16" t="s">
        <v>68</v>
      </c>
      <c r="C68" s="17">
        <v>3417629</v>
      </c>
      <c r="D68" s="17">
        <v>3065684</v>
      </c>
      <c r="E68" s="17">
        <f t="shared" si="0"/>
        <v>-351945</v>
      </c>
      <c r="F68" s="18">
        <f t="shared" si="1"/>
        <v>-0.10297928768745823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576664159</v>
      </c>
      <c r="D71" s="43">
        <f>D59+D60</f>
        <v>615111287</v>
      </c>
      <c r="E71" s="43">
        <f t="shared" si="2"/>
        <v>38447128</v>
      </c>
      <c r="F71" s="44">
        <f t="shared" si="3"/>
        <v>6.6671610156371797E-2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503" priority="3" stopIfTrue="1"/>
    <cfRule type="duplicateValues" dxfId="502" priority="4" stopIfTrue="1"/>
  </conditionalFormatting>
  <conditionalFormatting sqref="B8">
    <cfRule type="duplicateValues" dxfId="501" priority="5" stopIfTrue="1"/>
  </conditionalFormatting>
  <conditionalFormatting sqref="B27">
    <cfRule type="duplicateValues" dxfId="500" priority="6" stopIfTrue="1"/>
    <cfRule type="duplicateValues" dxfId="499" priority="7" stopIfTrue="1"/>
  </conditionalFormatting>
  <conditionalFormatting sqref="B27">
    <cfRule type="duplicateValues" dxfId="498" priority="8" stopIfTrue="1"/>
  </conditionalFormatting>
  <conditionalFormatting sqref="B66">
    <cfRule type="duplicateValues" dxfId="497" priority="9" stopIfTrue="1"/>
    <cfRule type="duplicateValues" dxfId="496" priority="10" stopIfTrue="1"/>
  </conditionalFormatting>
  <conditionalFormatting sqref="B66">
    <cfRule type="duplicateValues" dxfId="495" priority="11" stopIfTrue="1"/>
  </conditionalFormatting>
  <conditionalFormatting sqref="B57">
    <cfRule type="duplicateValues" dxfId="494" priority="12" stopIfTrue="1"/>
    <cfRule type="duplicateValues" dxfId="493" priority="13" stopIfTrue="1"/>
  </conditionalFormatting>
  <conditionalFormatting sqref="B57">
    <cfRule type="duplicateValues" dxfId="492" priority="14" stopIfTrue="1"/>
  </conditionalFormatting>
  <conditionalFormatting sqref="B71">
    <cfRule type="duplicateValues" dxfId="491" priority="1" stopIfTrue="1"/>
  </conditionalFormatting>
  <conditionalFormatting sqref="B71">
    <cfRule type="duplicateValues" dxfId="490" priority="2" stopIfTrue="1"/>
  </conditionalFormatting>
  <conditionalFormatting sqref="B67:B70 B6:B7 B58:B65 B9:B26 B28:B56">
    <cfRule type="duplicateValues" dxfId="489" priority="15" stopIfTrue="1"/>
    <cfRule type="duplicateValues" dxfId="488" priority="16" stopIfTrue="1"/>
  </conditionalFormatting>
  <conditionalFormatting sqref="B67:B70 B4:B7 B58:B65 B9:B26 B28:B56">
    <cfRule type="duplicateValues" dxfId="487" priority="17" stopIfTrue="1"/>
  </conditionalFormatting>
  <conditionalFormatting sqref="B58:B70 B5:B56">
    <cfRule type="duplicateValues" dxfId="486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118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/>
      <c r="B4" s="13" t="s">
        <v>77</v>
      </c>
      <c r="C4" s="14">
        <f>SUM(C5:C31)</f>
        <v>208580819</v>
      </c>
      <c r="D4" s="14">
        <f>SUM(D5:D31)</f>
        <v>160535185</v>
      </c>
      <c r="E4" s="14">
        <f>D4-C4</f>
        <v>-48045634</v>
      </c>
      <c r="F4" s="15">
        <f>D4/C4-100%</f>
        <v>-0.23034540870222586</v>
      </c>
    </row>
    <row r="5" spans="1:6" x14ac:dyDescent="0.2">
      <c r="A5" s="48">
        <v>1</v>
      </c>
      <c r="B5" s="16" t="s">
        <v>10</v>
      </c>
      <c r="C5" s="17">
        <v>44401409</v>
      </c>
      <c r="D5" s="17">
        <v>27022072</v>
      </c>
      <c r="E5" s="17">
        <f t="shared" ref="E5:E68" si="0">D5-C5</f>
        <v>-17379337</v>
      </c>
      <c r="F5" s="18">
        <f t="shared" ref="F5:F68" si="1">D5/C5-100%</f>
        <v>-0.39141408778266473</v>
      </c>
    </row>
    <row r="6" spans="1:6" x14ac:dyDescent="0.2">
      <c r="A6" s="49">
        <v>2</v>
      </c>
      <c r="B6" s="16" t="s">
        <v>11</v>
      </c>
      <c r="C6" s="17">
        <v>95745849</v>
      </c>
      <c r="D6" s="17">
        <v>79419990</v>
      </c>
      <c r="E6" s="17">
        <f t="shared" si="0"/>
        <v>-16325859</v>
      </c>
      <c r="F6" s="18">
        <f t="shared" si="1"/>
        <v>-0.17051244696780532</v>
      </c>
    </row>
    <row r="7" spans="1:6" x14ac:dyDescent="0.2">
      <c r="A7" s="48">
        <v>3</v>
      </c>
      <c r="B7" s="16" t="s">
        <v>12</v>
      </c>
      <c r="C7" s="17">
        <v>383871</v>
      </c>
      <c r="D7" s="17">
        <v>-184224</v>
      </c>
      <c r="E7" s="17">
        <f t="shared" si="0"/>
        <v>-568095</v>
      </c>
      <c r="F7" s="18">
        <f t="shared" si="1"/>
        <v>-1.4799112201755278</v>
      </c>
    </row>
    <row r="8" spans="1:6" x14ac:dyDescent="0.2">
      <c r="A8" s="48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4578718</v>
      </c>
      <c r="D9" s="17">
        <v>1029911</v>
      </c>
      <c r="E9" s="17">
        <f t="shared" si="0"/>
        <v>-3548807</v>
      </c>
      <c r="F9" s="18">
        <f t="shared" si="1"/>
        <v>-0.77506564064438999</v>
      </c>
    </row>
    <row r="10" spans="1:6" x14ac:dyDescent="0.2">
      <c r="A10" s="48">
        <v>6</v>
      </c>
      <c r="B10" s="16" t="s">
        <v>83</v>
      </c>
      <c r="C10" s="17">
        <v>2249977</v>
      </c>
      <c r="D10" s="17">
        <v>2460324</v>
      </c>
      <c r="E10" s="17">
        <f t="shared" si="0"/>
        <v>210347</v>
      </c>
      <c r="F10" s="18">
        <f t="shared" si="1"/>
        <v>9.3488511215892522E-2</v>
      </c>
    </row>
    <row r="11" spans="1:6" x14ac:dyDescent="0.2">
      <c r="A11" s="48">
        <v>7</v>
      </c>
      <c r="B11" s="16" t="s">
        <v>15</v>
      </c>
      <c r="C11" s="17">
        <v>123995</v>
      </c>
      <c r="D11" s="17">
        <v>0</v>
      </c>
      <c r="E11" s="17">
        <f t="shared" si="0"/>
        <v>-123995</v>
      </c>
      <c r="F11" s="18">
        <f t="shared" si="1"/>
        <v>-1</v>
      </c>
    </row>
    <row r="12" spans="1:6" x14ac:dyDescent="0.2">
      <c r="A12" s="49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48">
        <v>9</v>
      </c>
      <c r="B13" s="16" t="s">
        <v>17</v>
      </c>
      <c r="C13" s="17">
        <v>9499600</v>
      </c>
      <c r="D13" s="17">
        <v>11099246</v>
      </c>
      <c r="E13" s="17">
        <f t="shared" si="0"/>
        <v>1599646</v>
      </c>
      <c r="F13" s="18">
        <f t="shared" si="1"/>
        <v>0.16839087961598387</v>
      </c>
    </row>
    <row r="14" spans="1:6" x14ac:dyDescent="0.2">
      <c r="A14" s="49">
        <v>10</v>
      </c>
      <c r="B14" s="16" t="s">
        <v>18</v>
      </c>
      <c r="C14" s="17">
        <v>11404740</v>
      </c>
      <c r="D14" s="17">
        <v>8635548</v>
      </c>
      <c r="E14" s="17">
        <f t="shared" si="0"/>
        <v>-2769192</v>
      </c>
      <c r="F14" s="18">
        <f t="shared" si="1"/>
        <v>-0.24281062084712146</v>
      </c>
    </row>
    <row r="15" spans="1:6" ht="25.5" x14ac:dyDescent="0.2">
      <c r="A15" s="49">
        <v>11</v>
      </c>
      <c r="B15" s="16" t="s">
        <v>19</v>
      </c>
      <c r="C15" s="17">
        <v>18252911</v>
      </c>
      <c r="D15" s="17">
        <v>12060810</v>
      </c>
      <c r="E15" s="17">
        <f t="shared" si="0"/>
        <v>-6192101</v>
      </c>
      <c r="F15" s="18">
        <f t="shared" si="1"/>
        <v>-0.33923909452032064</v>
      </c>
    </row>
    <row r="16" spans="1:6" x14ac:dyDescent="0.2">
      <c r="A16" s="48">
        <v>12</v>
      </c>
      <c r="B16" s="16" t="s">
        <v>20</v>
      </c>
      <c r="C16" s="17">
        <v>4420328</v>
      </c>
      <c r="D16" s="17">
        <v>4573152</v>
      </c>
      <c r="E16" s="17">
        <f t="shared" si="0"/>
        <v>152824</v>
      </c>
      <c r="F16" s="18">
        <f t="shared" si="1"/>
        <v>3.457300001266872E-2</v>
      </c>
    </row>
    <row r="17" spans="1:6" x14ac:dyDescent="0.2">
      <c r="A17" s="49">
        <v>13</v>
      </c>
      <c r="B17" s="16" t="s">
        <v>21</v>
      </c>
      <c r="C17" s="17">
        <v>6618453</v>
      </c>
      <c r="D17" s="17">
        <v>6910013</v>
      </c>
      <c r="E17" s="17">
        <f t="shared" si="0"/>
        <v>291560</v>
      </c>
      <c r="F17" s="18">
        <f t="shared" si="1"/>
        <v>4.4052590537396075E-2</v>
      </c>
    </row>
    <row r="18" spans="1:6" x14ac:dyDescent="0.2">
      <c r="A18" s="49">
        <v>14</v>
      </c>
      <c r="B18" s="16" t="s">
        <v>22</v>
      </c>
      <c r="C18" s="17">
        <v>290691</v>
      </c>
      <c r="D18" s="17">
        <v>319255</v>
      </c>
      <c r="E18" s="17">
        <f t="shared" si="0"/>
        <v>28564</v>
      </c>
      <c r="F18" s="18">
        <f t="shared" si="1"/>
        <v>9.8262416105073802E-2</v>
      </c>
    </row>
    <row r="19" spans="1:6" x14ac:dyDescent="0.2">
      <c r="A19" s="48">
        <v>15</v>
      </c>
      <c r="B19" s="16" t="s">
        <v>23</v>
      </c>
      <c r="C19" s="17">
        <v>852500</v>
      </c>
      <c r="D19" s="17">
        <v>95000</v>
      </c>
      <c r="E19" s="17">
        <f t="shared" si="0"/>
        <v>-757500</v>
      </c>
      <c r="F19" s="18">
        <f t="shared" si="1"/>
        <v>-0.88856304985337242</v>
      </c>
    </row>
    <row r="20" spans="1:6" x14ac:dyDescent="0.2">
      <c r="A20" s="49">
        <v>16</v>
      </c>
      <c r="B20" s="16" t="s">
        <v>24</v>
      </c>
      <c r="C20" s="17">
        <v>39000</v>
      </c>
      <c r="D20" s="17">
        <v>40000</v>
      </c>
      <c r="E20" s="17">
        <f t="shared" si="0"/>
        <v>1000</v>
      </c>
      <c r="F20" s="18">
        <f t="shared" si="1"/>
        <v>2.564102564102555E-2</v>
      </c>
    </row>
    <row r="21" spans="1:6" x14ac:dyDescent="0.2">
      <c r="A21" s="49">
        <v>17</v>
      </c>
      <c r="B21" s="16" t="s">
        <v>25</v>
      </c>
      <c r="C21" s="17">
        <v>2270607</v>
      </c>
      <c r="D21" s="17">
        <v>2423490</v>
      </c>
      <c r="E21" s="17">
        <f t="shared" si="0"/>
        <v>152883</v>
      </c>
      <c r="F21" s="18">
        <f t="shared" si="1"/>
        <v>6.7331334748813809E-2</v>
      </c>
    </row>
    <row r="22" spans="1:6" x14ac:dyDescent="0.2">
      <c r="A22" s="49">
        <v>18</v>
      </c>
      <c r="B22" s="16" t="s">
        <v>26</v>
      </c>
      <c r="C22" s="17">
        <v>110232</v>
      </c>
      <c r="D22" s="17">
        <v>88316</v>
      </c>
      <c r="E22" s="17">
        <f t="shared" si="0"/>
        <v>-21916</v>
      </c>
      <c r="F22" s="18">
        <f t="shared" si="1"/>
        <v>-0.19881704042383341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186275</v>
      </c>
      <c r="E26" s="17">
        <f t="shared" si="0"/>
        <v>186275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365500</v>
      </c>
      <c r="E27" s="17">
        <f t="shared" si="0"/>
        <v>365500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7337938</v>
      </c>
      <c r="D30" s="17">
        <v>3990507</v>
      </c>
      <c r="E30" s="17">
        <f t="shared" si="0"/>
        <v>-3347431</v>
      </c>
      <c r="F30" s="18">
        <f t="shared" si="1"/>
        <v>-0.45618142317364907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/>
      <c r="B32" s="22" t="s">
        <v>35</v>
      </c>
      <c r="C32" s="23">
        <f>C33+C34</f>
        <v>440249267</v>
      </c>
      <c r="D32" s="23">
        <f>D33+D34</f>
        <v>353837526</v>
      </c>
      <c r="E32" s="23">
        <f t="shared" si="0"/>
        <v>-86411741</v>
      </c>
      <c r="F32" s="24">
        <f t="shared" si="1"/>
        <v>-0.19627912520749291</v>
      </c>
    </row>
    <row r="33" spans="1:6" x14ac:dyDescent="0.2">
      <c r="A33" s="51" t="s">
        <v>1</v>
      </c>
      <c r="B33" s="25" t="s">
        <v>36</v>
      </c>
      <c r="C33" s="26">
        <v>225197061</v>
      </c>
      <c r="D33" s="26">
        <v>223950953</v>
      </c>
      <c r="E33" s="26">
        <f t="shared" si="0"/>
        <v>-1246108</v>
      </c>
      <c r="F33" s="27">
        <f t="shared" si="1"/>
        <v>-5.5334114684560953E-3</v>
      </c>
    </row>
    <row r="34" spans="1:6" x14ac:dyDescent="0.2">
      <c r="A34" s="52" t="s">
        <v>72</v>
      </c>
      <c r="B34" s="28" t="s">
        <v>76</v>
      </c>
      <c r="C34" s="26">
        <f>SUM(C35:C50)</f>
        <v>215052206</v>
      </c>
      <c r="D34" s="26">
        <f>SUM(D35:D50)</f>
        <v>129886573</v>
      </c>
      <c r="E34" s="26">
        <f t="shared" si="0"/>
        <v>-85165633</v>
      </c>
      <c r="F34" s="27">
        <f t="shared" si="1"/>
        <v>-0.39602306148861366</v>
      </c>
    </row>
    <row r="35" spans="1:6" x14ac:dyDescent="0.2">
      <c r="A35" s="48">
        <v>1</v>
      </c>
      <c r="B35" s="16" t="s">
        <v>37</v>
      </c>
      <c r="C35" s="17">
        <v>28615548</v>
      </c>
      <c r="D35" s="17">
        <v>23643736</v>
      </c>
      <c r="E35" s="17">
        <f t="shared" si="0"/>
        <v>-4971812</v>
      </c>
      <c r="F35" s="18">
        <f t="shared" si="1"/>
        <v>-0.17374512625094585</v>
      </c>
    </row>
    <row r="36" spans="1:6" x14ac:dyDescent="0.2">
      <c r="A36" s="48">
        <v>2</v>
      </c>
      <c r="B36" s="16" t="s">
        <v>38</v>
      </c>
      <c r="C36" s="17">
        <v>88519634</v>
      </c>
      <c r="D36" s="17">
        <v>25959571</v>
      </c>
      <c r="E36" s="17">
        <f t="shared" si="0"/>
        <v>-62560063</v>
      </c>
      <c r="F36" s="18">
        <f t="shared" si="1"/>
        <v>-0.70673657552628377</v>
      </c>
    </row>
    <row r="37" spans="1:6" x14ac:dyDescent="0.2">
      <c r="A37" s="48">
        <v>3</v>
      </c>
      <c r="B37" s="16" t="s">
        <v>39</v>
      </c>
      <c r="C37" s="17">
        <v>63689916</v>
      </c>
      <c r="D37" s="17">
        <v>55142986</v>
      </c>
      <c r="E37" s="17">
        <f t="shared" si="0"/>
        <v>-8546930</v>
      </c>
      <c r="F37" s="18">
        <f t="shared" si="1"/>
        <v>-0.13419596910757425</v>
      </c>
    </row>
    <row r="38" spans="1:6" x14ac:dyDescent="0.2">
      <c r="A38" s="49">
        <v>4</v>
      </c>
      <c r="B38" s="16" t="s">
        <v>40</v>
      </c>
      <c r="C38" s="17">
        <v>28796614</v>
      </c>
      <c r="D38" s="17">
        <v>18854664</v>
      </c>
      <c r="E38" s="17">
        <f t="shared" si="0"/>
        <v>-9941950</v>
      </c>
      <c r="F38" s="18">
        <f t="shared" si="1"/>
        <v>-0.34524718774228114</v>
      </c>
    </row>
    <row r="39" spans="1:6" x14ac:dyDescent="0.2">
      <c r="A39" s="48">
        <v>5</v>
      </c>
      <c r="B39" s="16" t="s">
        <v>41</v>
      </c>
      <c r="C39" s="17">
        <v>10435</v>
      </c>
      <c r="D39" s="17">
        <v>0</v>
      </c>
      <c r="E39" s="17">
        <f t="shared" si="0"/>
        <v>-10435</v>
      </c>
      <c r="F39" s="18">
        <f t="shared" si="1"/>
        <v>-1</v>
      </c>
    </row>
    <row r="40" spans="1:6" x14ac:dyDescent="0.2">
      <c r="A40" s="49">
        <v>6</v>
      </c>
      <c r="B40" s="16" t="s">
        <v>42</v>
      </c>
      <c r="C40" s="17">
        <v>-8344</v>
      </c>
      <c r="D40" s="17">
        <v>689</v>
      </c>
      <c r="E40" s="17">
        <f t="shared" si="0"/>
        <v>9033</v>
      </c>
      <c r="F40" s="18">
        <f t="shared" si="1"/>
        <v>-1.0825743048897412</v>
      </c>
    </row>
    <row r="41" spans="1:6" ht="12" customHeight="1" x14ac:dyDescent="0.2">
      <c r="A41" s="48">
        <v>7</v>
      </c>
      <c r="B41" s="16" t="s">
        <v>43</v>
      </c>
      <c r="C41" s="17">
        <v>7540</v>
      </c>
      <c r="D41" s="17">
        <v>430</v>
      </c>
      <c r="E41" s="17">
        <f t="shared" si="0"/>
        <v>-7110</v>
      </c>
      <c r="F41" s="18">
        <f t="shared" si="1"/>
        <v>-0.94297082228116713</v>
      </c>
    </row>
    <row r="42" spans="1:6" x14ac:dyDescent="0.2">
      <c r="A42" s="48">
        <v>8</v>
      </c>
      <c r="B42" s="16" t="s">
        <v>44</v>
      </c>
      <c r="C42" s="17">
        <v>974605</v>
      </c>
      <c r="D42" s="17">
        <v>0</v>
      </c>
      <c r="E42" s="17">
        <f t="shared" si="0"/>
        <v>-974605</v>
      </c>
      <c r="F42" s="18">
        <f t="shared" si="1"/>
        <v>-1</v>
      </c>
    </row>
    <row r="43" spans="1:6" x14ac:dyDescent="0.2">
      <c r="A43" s="48">
        <v>9</v>
      </c>
      <c r="B43" s="16" t="s">
        <v>45</v>
      </c>
      <c r="C43" s="17">
        <v>3188349</v>
      </c>
      <c r="D43" s="17">
        <v>4712339</v>
      </c>
      <c r="E43" s="17">
        <f t="shared" si="0"/>
        <v>1523990</v>
      </c>
      <c r="F43" s="18">
        <f t="shared" si="1"/>
        <v>0.47798719650828692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389449</v>
      </c>
      <c r="D45" s="17">
        <v>248916</v>
      </c>
      <c r="E45" s="17">
        <f t="shared" si="0"/>
        <v>-140533</v>
      </c>
      <c r="F45" s="18">
        <f t="shared" si="1"/>
        <v>-0.36085084311424598</v>
      </c>
    </row>
    <row r="46" spans="1:6" x14ac:dyDescent="0.2">
      <c r="A46" s="48">
        <v>12</v>
      </c>
      <c r="B46" s="16" t="s">
        <v>47</v>
      </c>
      <c r="C46" s="17">
        <v>869167</v>
      </c>
      <c r="D46" s="17">
        <v>1322265</v>
      </c>
      <c r="E46" s="17">
        <f t="shared" si="0"/>
        <v>453098</v>
      </c>
      <c r="F46" s="18">
        <f t="shared" si="1"/>
        <v>0.52130142998986395</v>
      </c>
    </row>
    <row r="47" spans="1:6" x14ac:dyDescent="0.2">
      <c r="A47" s="48">
        <v>13</v>
      </c>
      <c r="B47" s="16" t="s">
        <v>48</v>
      </c>
      <c r="C47" s="17">
        <v>3625</v>
      </c>
      <c r="D47" s="17">
        <v>977</v>
      </c>
      <c r="E47" s="17">
        <f t="shared" si="0"/>
        <v>-2648</v>
      </c>
      <c r="F47" s="18">
        <f t="shared" si="1"/>
        <v>-0.73048275862068968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48">
        <v>16</v>
      </c>
      <c r="B50" s="16" t="s">
        <v>51</v>
      </c>
      <c r="C50" s="17">
        <v>-4332</v>
      </c>
      <c r="D50" s="17">
        <v>0</v>
      </c>
      <c r="E50" s="17">
        <f t="shared" si="0"/>
        <v>4332</v>
      </c>
      <c r="F50" s="18">
        <f t="shared" si="1"/>
        <v>-1</v>
      </c>
    </row>
    <row r="51" spans="1:6" x14ac:dyDescent="0.2">
      <c r="A51" s="50" t="s">
        <v>2</v>
      </c>
      <c r="B51" s="22" t="s">
        <v>52</v>
      </c>
      <c r="C51" s="23">
        <f>C52+C56</f>
        <v>167074747</v>
      </c>
      <c r="D51" s="23">
        <f>D52+D56</f>
        <v>117525576</v>
      </c>
      <c r="E51" s="23">
        <f t="shared" si="0"/>
        <v>-49549171</v>
      </c>
      <c r="F51" s="24">
        <f t="shared" si="1"/>
        <v>-0.29656888242961099</v>
      </c>
    </row>
    <row r="52" spans="1:6" x14ac:dyDescent="0.2">
      <c r="A52" s="49">
        <v>1</v>
      </c>
      <c r="B52" s="28" t="s">
        <v>53</v>
      </c>
      <c r="C52" s="26">
        <v>161782747</v>
      </c>
      <c r="D52" s="26">
        <v>110343576</v>
      </c>
      <c r="E52" s="26">
        <f t="shared" si="0"/>
        <v>-51439171</v>
      </c>
      <c r="F52" s="27">
        <f t="shared" si="1"/>
        <v>-0.31795214232578217</v>
      </c>
    </row>
    <row r="53" spans="1:6" x14ac:dyDescent="0.2">
      <c r="A53" s="49" t="s">
        <v>3</v>
      </c>
      <c r="B53" s="16" t="s">
        <v>54</v>
      </c>
      <c r="C53" s="17">
        <v>146182149</v>
      </c>
      <c r="D53" s="17">
        <v>97454766</v>
      </c>
      <c r="E53" s="17">
        <f t="shared" si="0"/>
        <v>-48727383</v>
      </c>
      <c r="F53" s="18">
        <f t="shared" si="1"/>
        <v>-0.33333333333333337</v>
      </c>
    </row>
    <row r="54" spans="1:6" x14ac:dyDescent="0.2">
      <c r="A54" s="49" t="s">
        <v>4</v>
      </c>
      <c r="B54" s="16" t="s">
        <v>55</v>
      </c>
      <c r="C54" s="17">
        <v>7381493</v>
      </c>
      <c r="D54" s="17">
        <v>8467774</v>
      </c>
      <c r="E54" s="17">
        <f t="shared" si="0"/>
        <v>1086281</v>
      </c>
      <c r="F54" s="18">
        <f t="shared" si="1"/>
        <v>0.14716277587745452</v>
      </c>
    </row>
    <row r="55" spans="1:6" x14ac:dyDescent="0.2">
      <c r="A55" s="49" t="s">
        <v>5</v>
      </c>
      <c r="B55" s="16" t="s">
        <v>56</v>
      </c>
      <c r="C55" s="17">
        <v>8219105</v>
      </c>
      <c r="D55" s="17">
        <v>4421036</v>
      </c>
      <c r="E55" s="17">
        <f t="shared" si="0"/>
        <v>-3798069</v>
      </c>
      <c r="F55" s="18">
        <f t="shared" si="1"/>
        <v>-0.46210250386143015</v>
      </c>
    </row>
    <row r="56" spans="1:6" x14ac:dyDescent="0.2">
      <c r="A56" s="49" t="s">
        <v>6</v>
      </c>
      <c r="B56" s="28" t="s">
        <v>57</v>
      </c>
      <c r="C56" s="26">
        <v>5292000</v>
      </c>
      <c r="D56" s="26">
        <v>7182000</v>
      </c>
      <c r="E56" s="26">
        <f t="shared" si="0"/>
        <v>1890000</v>
      </c>
      <c r="F56" s="27">
        <f t="shared" si="1"/>
        <v>0.35714285714285721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815904833</v>
      </c>
      <c r="D59" s="33">
        <f>D4+D32+D51</f>
        <v>631898287</v>
      </c>
      <c r="E59" s="33">
        <f t="shared" si="0"/>
        <v>-184006546</v>
      </c>
      <c r="F59" s="34">
        <f t="shared" si="1"/>
        <v>-0.2255245202108026</v>
      </c>
    </row>
    <row r="60" spans="1:6" ht="13.5" thickTop="1" x14ac:dyDescent="0.2">
      <c r="A60" s="47" t="s">
        <v>8</v>
      </c>
      <c r="B60" s="13" t="s">
        <v>71</v>
      </c>
      <c r="C60" s="14">
        <f>C61+C67</f>
        <v>2840208</v>
      </c>
      <c r="D60" s="14">
        <f>D61+D67</f>
        <v>9033820</v>
      </c>
      <c r="E60" s="14">
        <f t="shared" si="0"/>
        <v>6193612</v>
      </c>
      <c r="F60" s="15">
        <f t="shared" si="1"/>
        <v>2.1806895832981246</v>
      </c>
    </row>
    <row r="61" spans="1:6" s="35" customFormat="1" x14ac:dyDescent="0.2">
      <c r="A61" s="55"/>
      <c r="B61" s="36" t="s">
        <v>61</v>
      </c>
      <c r="C61" s="37">
        <v>2840208</v>
      </c>
      <c r="D61" s="37">
        <v>9017385</v>
      </c>
      <c r="E61" s="37">
        <f t="shared" si="0"/>
        <v>6177177</v>
      </c>
      <c r="F61" s="38">
        <f t="shared" si="1"/>
        <v>2.1749030352706562</v>
      </c>
    </row>
    <row r="62" spans="1:6" x14ac:dyDescent="0.2">
      <c r="A62" s="48">
        <v>1</v>
      </c>
      <c r="B62" s="16" t="s">
        <v>62</v>
      </c>
      <c r="C62" s="17">
        <v>407416</v>
      </c>
      <c r="D62" s="17">
        <v>8787837</v>
      </c>
      <c r="E62" s="17">
        <f t="shared" si="0"/>
        <v>8380421</v>
      </c>
      <c r="F62" s="18">
        <f t="shared" si="1"/>
        <v>20.569690439256192</v>
      </c>
    </row>
    <row r="63" spans="1:6" x14ac:dyDescent="0.2">
      <c r="A63" s="49">
        <v>2</v>
      </c>
      <c r="B63" s="16" t="s">
        <v>64</v>
      </c>
      <c r="C63" s="17">
        <v>2432792</v>
      </c>
      <c r="D63" s="17">
        <v>24548</v>
      </c>
      <c r="E63" s="17">
        <f t="shared" si="0"/>
        <v>-2408244</v>
      </c>
      <c r="F63" s="18">
        <f t="shared" si="1"/>
        <v>-0.98990953603925036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205000</v>
      </c>
      <c r="E65" s="17">
        <f t="shared" si="0"/>
        <v>205000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0</v>
      </c>
      <c r="D67" s="37">
        <v>16435</v>
      </c>
      <c r="E67" s="37">
        <f t="shared" si="0"/>
        <v>16435</v>
      </c>
      <c r="F67" s="38" t="e">
        <f t="shared" si="1"/>
        <v>#DIV/0!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16435</v>
      </c>
      <c r="E69" s="17">
        <f t="shared" ref="E69:E71" si="2">D69-C69</f>
        <v>16435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818745041</v>
      </c>
      <c r="D71" s="43">
        <f>D59+D60</f>
        <v>640932107</v>
      </c>
      <c r="E71" s="43">
        <f t="shared" si="2"/>
        <v>-177812934</v>
      </c>
      <c r="F71" s="44">
        <f t="shared" si="3"/>
        <v>-0.21717741799427892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485" priority="3" stopIfTrue="1"/>
    <cfRule type="duplicateValues" dxfId="484" priority="4" stopIfTrue="1"/>
  </conditionalFormatting>
  <conditionalFormatting sqref="B8">
    <cfRule type="duplicateValues" dxfId="483" priority="5" stopIfTrue="1"/>
  </conditionalFormatting>
  <conditionalFormatting sqref="B27">
    <cfRule type="duplicateValues" dxfId="482" priority="6" stopIfTrue="1"/>
    <cfRule type="duplicateValues" dxfId="481" priority="7" stopIfTrue="1"/>
  </conditionalFormatting>
  <conditionalFormatting sqref="B27">
    <cfRule type="duplicateValues" dxfId="480" priority="8" stopIfTrue="1"/>
  </conditionalFormatting>
  <conditionalFormatting sqref="B66">
    <cfRule type="duplicateValues" dxfId="479" priority="9" stopIfTrue="1"/>
    <cfRule type="duplicateValues" dxfId="478" priority="10" stopIfTrue="1"/>
  </conditionalFormatting>
  <conditionalFormatting sqref="B66">
    <cfRule type="duplicateValues" dxfId="477" priority="11" stopIfTrue="1"/>
  </conditionalFormatting>
  <conditionalFormatting sqref="B57">
    <cfRule type="duplicateValues" dxfId="476" priority="12" stopIfTrue="1"/>
    <cfRule type="duplicateValues" dxfId="475" priority="13" stopIfTrue="1"/>
  </conditionalFormatting>
  <conditionalFormatting sqref="B57">
    <cfRule type="duplicateValues" dxfId="474" priority="14" stopIfTrue="1"/>
  </conditionalFormatting>
  <conditionalFormatting sqref="B71">
    <cfRule type="duplicateValues" dxfId="473" priority="1" stopIfTrue="1"/>
  </conditionalFormatting>
  <conditionalFormatting sqref="B71">
    <cfRule type="duplicateValues" dxfId="472" priority="2" stopIfTrue="1"/>
  </conditionalFormatting>
  <conditionalFormatting sqref="B67:B70 B6:B7 B58:B65 B9:B26 B28:B56">
    <cfRule type="duplicateValues" dxfId="471" priority="15" stopIfTrue="1"/>
    <cfRule type="duplicateValues" dxfId="470" priority="16" stopIfTrue="1"/>
  </conditionalFormatting>
  <conditionalFormatting sqref="B67:B70 B4:B7 B58:B65 B9:B26 B28:B56">
    <cfRule type="duplicateValues" dxfId="469" priority="17" stopIfTrue="1"/>
  </conditionalFormatting>
  <conditionalFormatting sqref="B58:B70 B5:B56">
    <cfRule type="duplicateValues" dxfId="468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x14ac:dyDescent="0.2">
      <c r="A1" s="78" t="s">
        <v>135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80348510</v>
      </c>
      <c r="D4" s="14">
        <f>SUM(D5:D31)</f>
        <v>69505392</v>
      </c>
      <c r="E4" s="14">
        <f>D4-C4</f>
        <v>-10843118</v>
      </c>
      <c r="F4" s="15">
        <f>D4/C4-100%</f>
        <v>-0.13495107749975699</v>
      </c>
    </row>
    <row r="5" spans="1:6" x14ac:dyDescent="0.2">
      <c r="A5" s="48">
        <v>1</v>
      </c>
      <c r="B5" s="16" t="s">
        <v>10</v>
      </c>
      <c r="C5" s="17">
        <v>117059</v>
      </c>
      <c r="D5" s="17">
        <v>137095</v>
      </c>
      <c r="E5" s="17">
        <f t="shared" ref="E5:E68" si="0">D5-C5</f>
        <v>20036</v>
      </c>
      <c r="F5" s="18">
        <f t="shared" ref="F5:F68" si="1">D5/C5-100%</f>
        <v>0.17116155101273711</v>
      </c>
    </row>
    <row r="6" spans="1:6" x14ac:dyDescent="0.2">
      <c r="A6" s="49">
        <v>2</v>
      </c>
      <c r="B6" s="16" t="s">
        <v>11</v>
      </c>
      <c r="C6" s="17">
        <v>57092621</v>
      </c>
      <c r="D6" s="17">
        <v>45159522</v>
      </c>
      <c r="E6" s="17">
        <f t="shared" si="0"/>
        <v>-11933099</v>
      </c>
      <c r="F6" s="18">
        <f t="shared" si="1"/>
        <v>-0.20901298260593082</v>
      </c>
    </row>
    <row r="7" spans="1:6" x14ac:dyDescent="0.2">
      <c r="A7" s="48">
        <v>3</v>
      </c>
      <c r="B7" s="16" t="s">
        <v>12</v>
      </c>
      <c r="C7" s="17">
        <v>918057</v>
      </c>
      <c r="D7" s="17">
        <v>467166</v>
      </c>
      <c r="E7" s="17">
        <f t="shared" si="0"/>
        <v>-450891</v>
      </c>
      <c r="F7" s="18">
        <f t="shared" si="1"/>
        <v>-0.49113617128348241</v>
      </c>
    </row>
    <row r="8" spans="1:6" x14ac:dyDescent="0.2">
      <c r="A8" s="48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849592</v>
      </c>
      <c r="D9" s="17">
        <v>150356</v>
      </c>
      <c r="E9" s="17">
        <f t="shared" si="0"/>
        <v>-699236</v>
      </c>
      <c r="F9" s="18">
        <f t="shared" si="1"/>
        <v>-0.82302564054275462</v>
      </c>
    </row>
    <row r="10" spans="1:6" x14ac:dyDescent="0.2">
      <c r="A10" s="48">
        <v>6</v>
      </c>
      <c r="B10" s="16" t="s">
        <v>83</v>
      </c>
      <c r="C10" s="17">
        <v>1455079</v>
      </c>
      <c r="D10" s="17">
        <v>1549246</v>
      </c>
      <c r="E10" s="17">
        <f t="shared" si="0"/>
        <v>94167</v>
      </c>
      <c r="F10" s="18">
        <f t="shared" si="1"/>
        <v>6.4716073835166421E-2</v>
      </c>
    </row>
    <row r="11" spans="1:6" x14ac:dyDescent="0.2">
      <c r="A11" s="48">
        <v>7</v>
      </c>
      <c r="B11" s="16" t="s">
        <v>15</v>
      </c>
      <c r="C11" s="17">
        <v>0</v>
      </c>
      <c r="D11" s="17">
        <v>0</v>
      </c>
      <c r="E11" s="17">
        <f t="shared" si="0"/>
        <v>0</v>
      </c>
      <c r="F11" s="18" t="e">
        <f t="shared" si="1"/>
        <v>#DIV/0!</v>
      </c>
    </row>
    <row r="12" spans="1:6" x14ac:dyDescent="0.2">
      <c r="A12" s="49">
        <v>8</v>
      </c>
      <c r="B12" s="16" t="s">
        <v>16</v>
      </c>
      <c r="C12" s="17">
        <v>14537</v>
      </c>
      <c r="D12" s="17">
        <v>1700</v>
      </c>
      <c r="E12" s="17">
        <f t="shared" si="0"/>
        <v>-12837</v>
      </c>
      <c r="F12" s="18">
        <f t="shared" si="1"/>
        <v>-0.88305702689688381</v>
      </c>
    </row>
    <row r="13" spans="1:6" ht="25.5" x14ac:dyDescent="0.2">
      <c r="A13" s="48">
        <v>9</v>
      </c>
      <c r="B13" s="16" t="s">
        <v>17</v>
      </c>
      <c r="C13" s="17">
        <v>4430087</v>
      </c>
      <c r="D13" s="17">
        <v>5886732</v>
      </c>
      <c r="E13" s="17">
        <f t="shared" si="0"/>
        <v>1456645</v>
      </c>
      <c r="F13" s="18">
        <f t="shared" si="1"/>
        <v>0.3288073123620372</v>
      </c>
    </row>
    <row r="14" spans="1:6" x14ac:dyDescent="0.2">
      <c r="A14" s="49">
        <v>10</v>
      </c>
      <c r="B14" s="16" t="s">
        <v>18</v>
      </c>
      <c r="C14" s="17">
        <v>1839817</v>
      </c>
      <c r="D14" s="17">
        <v>2891517</v>
      </c>
      <c r="E14" s="17">
        <f t="shared" si="0"/>
        <v>1051700</v>
      </c>
      <c r="F14" s="18">
        <f t="shared" si="1"/>
        <v>0.57163293958040384</v>
      </c>
    </row>
    <row r="15" spans="1:6" ht="25.5" x14ac:dyDescent="0.2">
      <c r="A15" s="49">
        <v>11</v>
      </c>
      <c r="B15" s="16" t="s">
        <v>19</v>
      </c>
      <c r="C15" s="17">
        <v>1037232</v>
      </c>
      <c r="D15" s="17">
        <v>1144602</v>
      </c>
      <c r="E15" s="17">
        <f t="shared" si="0"/>
        <v>107370</v>
      </c>
      <c r="F15" s="18">
        <f t="shared" si="1"/>
        <v>0.10351589615438006</v>
      </c>
    </row>
    <row r="16" spans="1:6" x14ac:dyDescent="0.2">
      <c r="A16" s="48">
        <v>12</v>
      </c>
      <c r="B16" s="16" t="s">
        <v>20</v>
      </c>
      <c r="C16" s="17">
        <v>1997805</v>
      </c>
      <c r="D16" s="17">
        <v>3041902</v>
      </c>
      <c r="E16" s="17">
        <f t="shared" si="0"/>
        <v>1044097</v>
      </c>
      <c r="F16" s="18">
        <f t="shared" si="1"/>
        <v>0.522622077730309</v>
      </c>
    </row>
    <row r="17" spans="1:6" x14ac:dyDescent="0.2">
      <c r="A17" s="49">
        <v>13</v>
      </c>
      <c r="B17" s="16" t="s">
        <v>21</v>
      </c>
      <c r="C17" s="17">
        <v>889244</v>
      </c>
      <c r="D17" s="17">
        <v>0</v>
      </c>
      <c r="E17" s="17">
        <f t="shared" si="0"/>
        <v>-889244</v>
      </c>
      <c r="F17" s="18">
        <f t="shared" si="1"/>
        <v>-1</v>
      </c>
    </row>
    <row r="18" spans="1:6" x14ac:dyDescent="0.2">
      <c r="A18" s="49">
        <v>14</v>
      </c>
      <c r="B18" s="16" t="s">
        <v>22</v>
      </c>
      <c r="C18" s="17">
        <v>727382</v>
      </c>
      <c r="D18" s="17">
        <v>686622</v>
      </c>
      <c r="E18" s="17">
        <f t="shared" si="0"/>
        <v>-40760</v>
      </c>
      <c r="F18" s="18">
        <f t="shared" si="1"/>
        <v>-5.6036580503779354E-2</v>
      </c>
    </row>
    <row r="19" spans="1:6" x14ac:dyDescent="0.2">
      <c r="A19" s="48">
        <v>15</v>
      </c>
      <c r="B19" s="16" t="s">
        <v>23</v>
      </c>
      <c r="C19" s="17">
        <v>170175</v>
      </c>
      <c r="D19" s="17">
        <v>477765</v>
      </c>
      <c r="E19" s="17">
        <f t="shared" si="0"/>
        <v>307590</v>
      </c>
      <c r="F19" s="18">
        <f t="shared" si="1"/>
        <v>1.807492287351256</v>
      </c>
    </row>
    <row r="20" spans="1:6" x14ac:dyDescent="0.2">
      <c r="A20" s="49">
        <v>16</v>
      </c>
      <c r="B20" s="16" t="s">
        <v>24</v>
      </c>
      <c r="C20" s="17">
        <v>1269810</v>
      </c>
      <c r="D20" s="17">
        <v>2000000</v>
      </c>
      <c r="E20" s="17">
        <f t="shared" si="0"/>
        <v>730190</v>
      </c>
      <c r="F20" s="18">
        <f t="shared" si="1"/>
        <v>0.57503878533008868</v>
      </c>
    </row>
    <row r="21" spans="1:6" x14ac:dyDescent="0.2">
      <c r="A21" s="49">
        <v>17</v>
      </c>
      <c r="B21" s="16" t="s">
        <v>25</v>
      </c>
      <c r="C21" s="17">
        <v>166430</v>
      </c>
      <c r="D21" s="17">
        <v>348667</v>
      </c>
      <c r="E21" s="17">
        <f t="shared" si="0"/>
        <v>182237</v>
      </c>
      <c r="F21" s="18">
        <f t="shared" si="1"/>
        <v>1.0949768671513551</v>
      </c>
    </row>
    <row r="22" spans="1:6" x14ac:dyDescent="0.2">
      <c r="A22" s="49">
        <v>18</v>
      </c>
      <c r="B22" s="16" t="s">
        <v>26</v>
      </c>
      <c r="C22" s="17">
        <v>41040</v>
      </c>
      <c r="D22" s="17">
        <v>374970</v>
      </c>
      <c r="E22" s="17">
        <f t="shared" si="0"/>
        <v>333930</v>
      </c>
      <c r="F22" s="18">
        <f t="shared" si="1"/>
        <v>8.1366959064327489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73296</v>
      </c>
      <c r="E26" s="17">
        <f t="shared" si="0"/>
        <v>73296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810750</v>
      </c>
      <c r="E27" s="17">
        <f t="shared" si="0"/>
        <v>810750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286312</v>
      </c>
      <c r="D28" s="17">
        <v>330541</v>
      </c>
      <c r="E28" s="17">
        <f t="shared" si="0"/>
        <v>44229</v>
      </c>
      <c r="F28" s="18">
        <f t="shared" si="1"/>
        <v>0.15447833133085576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7046231</v>
      </c>
      <c r="D30" s="17">
        <v>796428</v>
      </c>
      <c r="E30" s="17">
        <f t="shared" si="0"/>
        <v>-6249803</v>
      </c>
      <c r="F30" s="18">
        <f t="shared" si="1"/>
        <v>-0.88697106296969264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3176515</v>
      </c>
      <c r="E31" s="20">
        <f t="shared" si="0"/>
        <v>3176515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126686759</v>
      </c>
      <c r="D32" s="23">
        <f>D33+D34</f>
        <v>134941785</v>
      </c>
      <c r="E32" s="23">
        <f t="shared" si="0"/>
        <v>8255026</v>
      </c>
      <c r="F32" s="24">
        <f t="shared" si="1"/>
        <v>6.5160921829249707E-2</v>
      </c>
    </row>
    <row r="33" spans="1:6" x14ac:dyDescent="0.2">
      <c r="A33" s="51" t="s">
        <v>1</v>
      </c>
      <c r="B33" s="25" t="s">
        <v>36</v>
      </c>
      <c r="C33" s="26">
        <v>82732688</v>
      </c>
      <c r="D33" s="26">
        <v>85737537</v>
      </c>
      <c r="E33" s="26">
        <f t="shared" si="0"/>
        <v>3004849</v>
      </c>
      <c r="F33" s="27">
        <f t="shared" si="1"/>
        <v>3.6319973067960865E-2</v>
      </c>
    </row>
    <row r="34" spans="1:6" x14ac:dyDescent="0.2">
      <c r="A34" s="52" t="s">
        <v>72</v>
      </c>
      <c r="B34" s="28" t="s">
        <v>76</v>
      </c>
      <c r="C34" s="26">
        <f>SUM(C35:C50)</f>
        <v>43954071</v>
      </c>
      <c r="D34" s="26">
        <f>SUM(D35:D50)</f>
        <v>49204248</v>
      </c>
      <c r="E34" s="26">
        <f t="shared" si="0"/>
        <v>5250177</v>
      </c>
      <c r="F34" s="27">
        <f t="shared" si="1"/>
        <v>0.11944688809371029</v>
      </c>
    </row>
    <row r="35" spans="1:6" x14ac:dyDescent="0.2">
      <c r="A35" s="48">
        <v>1</v>
      </c>
      <c r="B35" s="16" t="s">
        <v>37</v>
      </c>
      <c r="C35" s="17">
        <v>10988292</v>
      </c>
      <c r="D35" s="17">
        <v>12198014</v>
      </c>
      <c r="E35" s="17">
        <f t="shared" si="0"/>
        <v>1209722</v>
      </c>
      <c r="F35" s="18">
        <f t="shared" si="1"/>
        <v>0.11009190509316635</v>
      </c>
    </row>
    <row r="36" spans="1:6" x14ac:dyDescent="0.2">
      <c r="A36" s="48">
        <v>2</v>
      </c>
      <c r="B36" s="16" t="s">
        <v>38</v>
      </c>
      <c r="C36" s="17">
        <v>5476526</v>
      </c>
      <c r="D36" s="17">
        <v>10636469</v>
      </c>
      <c r="E36" s="17">
        <f t="shared" si="0"/>
        <v>5159943</v>
      </c>
      <c r="F36" s="18">
        <f t="shared" si="1"/>
        <v>0.94219273313045537</v>
      </c>
    </row>
    <row r="37" spans="1:6" x14ac:dyDescent="0.2">
      <c r="A37" s="48">
        <v>3</v>
      </c>
      <c r="B37" s="16" t="s">
        <v>39</v>
      </c>
      <c r="C37" s="17">
        <v>10946718</v>
      </c>
      <c r="D37" s="17">
        <v>13366266</v>
      </c>
      <c r="E37" s="17">
        <f t="shared" si="0"/>
        <v>2419548</v>
      </c>
      <c r="F37" s="18">
        <f t="shared" si="1"/>
        <v>0.2210295359759884</v>
      </c>
    </row>
    <row r="38" spans="1:6" x14ac:dyDescent="0.2">
      <c r="A38" s="49">
        <v>4</v>
      </c>
      <c r="B38" s="16" t="s">
        <v>40</v>
      </c>
      <c r="C38" s="17">
        <v>8153240</v>
      </c>
      <c r="D38" s="17">
        <v>7709426</v>
      </c>
      <c r="E38" s="17">
        <f t="shared" si="0"/>
        <v>-443814</v>
      </c>
      <c r="F38" s="18">
        <f t="shared" si="1"/>
        <v>-5.4434065475810867E-2</v>
      </c>
    </row>
    <row r="39" spans="1:6" x14ac:dyDescent="0.2">
      <c r="A39" s="48">
        <v>5</v>
      </c>
      <c r="B39" s="16" t="s">
        <v>41</v>
      </c>
      <c r="C39" s="17">
        <v>7422367</v>
      </c>
      <c r="D39" s="17">
        <v>4775802</v>
      </c>
      <c r="E39" s="17">
        <f t="shared" si="0"/>
        <v>-2646565</v>
      </c>
      <c r="F39" s="18">
        <f t="shared" si="1"/>
        <v>-0.3565661735670036</v>
      </c>
    </row>
    <row r="40" spans="1:6" x14ac:dyDescent="0.2">
      <c r="A40" s="49">
        <v>6</v>
      </c>
      <c r="B40" s="16" t="s">
        <v>42</v>
      </c>
      <c r="C40" s="17">
        <v>-4312</v>
      </c>
      <c r="D40" s="17">
        <v>5150</v>
      </c>
      <c r="E40" s="17">
        <f t="shared" si="0"/>
        <v>9462</v>
      </c>
      <c r="F40" s="18">
        <f t="shared" si="1"/>
        <v>-2.1943413729128016</v>
      </c>
    </row>
    <row r="41" spans="1:6" ht="12" customHeight="1" x14ac:dyDescent="0.2">
      <c r="A41" s="48">
        <v>7</v>
      </c>
      <c r="B41" s="16" t="s">
        <v>43</v>
      </c>
      <c r="C41" s="17">
        <v>325</v>
      </c>
      <c r="D41" s="17">
        <v>2000</v>
      </c>
      <c r="E41" s="17">
        <f t="shared" si="0"/>
        <v>1675</v>
      </c>
      <c r="F41" s="18">
        <f t="shared" si="1"/>
        <v>5.1538461538461542</v>
      </c>
    </row>
    <row r="42" spans="1:6" x14ac:dyDescent="0.2">
      <c r="A42" s="48">
        <v>8</v>
      </c>
      <c r="B42" s="16" t="s">
        <v>44</v>
      </c>
      <c r="C42" s="17">
        <v>93836</v>
      </c>
      <c r="D42" s="17">
        <v>0</v>
      </c>
      <c r="E42" s="17">
        <f t="shared" si="0"/>
        <v>-93836</v>
      </c>
      <c r="F42" s="18">
        <f t="shared" si="1"/>
        <v>-1</v>
      </c>
    </row>
    <row r="43" spans="1:6" x14ac:dyDescent="0.2">
      <c r="A43" s="48">
        <v>9</v>
      </c>
      <c r="B43" s="16" t="s">
        <v>45</v>
      </c>
      <c r="C43" s="17">
        <v>440214</v>
      </c>
      <c r="D43" s="17">
        <v>218757</v>
      </c>
      <c r="E43" s="17">
        <f t="shared" si="0"/>
        <v>-221457</v>
      </c>
      <c r="F43" s="18">
        <f t="shared" si="1"/>
        <v>-0.50306669029153994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146821</v>
      </c>
      <c r="D45" s="17">
        <v>170386</v>
      </c>
      <c r="E45" s="17">
        <f t="shared" si="0"/>
        <v>23565</v>
      </c>
      <c r="F45" s="18">
        <f t="shared" si="1"/>
        <v>0.16050156312789032</v>
      </c>
    </row>
    <row r="46" spans="1:6" x14ac:dyDescent="0.2">
      <c r="A46" s="48">
        <v>12</v>
      </c>
      <c r="B46" s="16" t="s">
        <v>47</v>
      </c>
      <c r="C46" s="17">
        <v>195476</v>
      </c>
      <c r="D46" s="17">
        <v>27551</v>
      </c>
      <c r="E46" s="17">
        <f t="shared" si="0"/>
        <v>-167925</v>
      </c>
      <c r="F46" s="18">
        <f t="shared" si="1"/>
        <v>-0.85905686631606948</v>
      </c>
    </row>
    <row r="47" spans="1:6" x14ac:dyDescent="0.2">
      <c r="A47" s="48">
        <v>13</v>
      </c>
      <c r="B47" s="16" t="s">
        <v>48</v>
      </c>
      <c r="C47" s="17">
        <v>0</v>
      </c>
      <c r="D47" s="17">
        <v>10</v>
      </c>
      <c r="E47" s="17">
        <f t="shared" si="0"/>
        <v>10</v>
      </c>
      <c r="F47" s="18" t="e">
        <f t="shared" si="1"/>
        <v>#DIV/0!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134291</v>
      </c>
      <c r="D49" s="17">
        <v>81779</v>
      </c>
      <c r="E49" s="17">
        <f t="shared" si="0"/>
        <v>-52512</v>
      </c>
      <c r="F49" s="18">
        <f t="shared" si="1"/>
        <v>-0.39103141684848575</v>
      </c>
    </row>
    <row r="50" spans="1:6" x14ac:dyDescent="0.2">
      <c r="A50" s="48">
        <v>16</v>
      </c>
      <c r="B50" s="16" t="s">
        <v>51</v>
      </c>
      <c r="C50" s="17">
        <v>-39723</v>
      </c>
      <c r="D50" s="17">
        <v>12638</v>
      </c>
      <c r="E50" s="17">
        <f t="shared" si="0"/>
        <v>52361</v>
      </c>
      <c r="F50" s="18">
        <f t="shared" si="1"/>
        <v>-1.3181532109860785</v>
      </c>
    </row>
    <row r="51" spans="1:6" x14ac:dyDescent="0.2">
      <c r="A51" s="50" t="s">
        <v>2</v>
      </c>
      <c r="B51" s="22" t="s">
        <v>52</v>
      </c>
      <c r="C51" s="23">
        <f>C52+C56</f>
        <v>140243278</v>
      </c>
      <c r="D51" s="23">
        <f>D52+D56</f>
        <v>136239865</v>
      </c>
      <c r="E51" s="23">
        <f t="shared" si="0"/>
        <v>-4003413</v>
      </c>
      <c r="F51" s="24">
        <f t="shared" si="1"/>
        <v>-2.8546202406934618E-2</v>
      </c>
    </row>
    <row r="52" spans="1:6" x14ac:dyDescent="0.2">
      <c r="A52" s="49">
        <v>1</v>
      </c>
      <c r="B52" s="28" t="s">
        <v>53</v>
      </c>
      <c r="C52" s="26">
        <v>136443278</v>
      </c>
      <c r="D52" s="26">
        <v>135834865</v>
      </c>
      <c r="E52" s="26">
        <f t="shared" si="0"/>
        <v>-608413</v>
      </c>
      <c r="F52" s="27">
        <f t="shared" si="1"/>
        <v>-4.4590910517409155E-3</v>
      </c>
    </row>
    <row r="53" spans="1:6" x14ac:dyDescent="0.2">
      <c r="A53" s="49" t="s">
        <v>3</v>
      </c>
      <c r="B53" s="16" t="s">
        <v>54</v>
      </c>
      <c r="C53" s="17">
        <v>131560308</v>
      </c>
      <c r="D53" s="17">
        <v>131560308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3730870</v>
      </c>
      <c r="D54" s="17">
        <v>4245027</v>
      </c>
      <c r="E54" s="17">
        <f t="shared" si="0"/>
        <v>514157</v>
      </c>
      <c r="F54" s="18">
        <f t="shared" si="1"/>
        <v>0.13781155601776529</v>
      </c>
    </row>
    <row r="55" spans="1:6" x14ac:dyDescent="0.2">
      <c r="A55" s="49" t="s">
        <v>5</v>
      </c>
      <c r="B55" s="16" t="s">
        <v>56</v>
      </c>
      <c r="C55" s="17">
        <v>1152100</v>
      </c>
      <c r="D55" s="17">
        <v>29530</v>
      </c>
      <c r="E55" s="17">
        <f t="shared" si="0"/>
        <v>-1122570</v>
      </c>
      <c r="F55" s="18">
        <f t="shared" si="1"/>
        <v>-0.97436854439718779</v>
      </c>
    </row>
    <row r="56" spans="1:6" x14ac:dyDescent="0.2">
      <c r="A56" s="49" t="s">
        <v>6</v>
      </c>
      <c r="B56" s="28" t="s">
        <v>57</v>
      </c>
      <c r="C56" s="26">
        <v>3800000</v>
      </c>
      <c r="D56" s="26">
        <v>405000</v>
      </c>
      <c r="E56" s="26">
        <f t="shared" si="0"/>
        <v>-3395000</v>
      </c>
      <c r="F56" s="27">
        <f t="shared" si="1"/>
        <v>-0.89342105263157889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347278547</v>
      </c>
      <c r="D59" s="33">
        <f>D4+D32+D51</f>
        <v>340687042</v>
      </c>
      <c r="E59" s="33">
        <f t="shared" si="0"/>
        <v>-6591505</v>
      </c>
      <c r="F59" s="34">
        <f t="shared" si="1"/>
        <v>-1.8980455478581626E-2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0</v>
      </c>
      <c r="D60" s="14">
        <f>D61+D67</f>
        <v>15804714</v>
      </c>
      <c r="E60" s="14">
        <f t="shared" si="0"/>
        <v>15804714</v>
      </c>
      <c r="F60" s="15" t="e">
        <f t="shared" si="1"/>
        <v>#DIV/0!</v>
      </c>
    </row>
    <row r="61" spans="1:6" s="35" customFormat="1" x14ac:dyDescent="0.2">
      <c r="A61" s="55"/>
      <c r="B61" s="36" t="s">
        <v>61</v>
      </c>
      <c r="C61" s="37">
        <v>0</v>
      </c>
      <c r="D61" s="37">
        <v>24900</v>
      </c>
      <c r="E61" s="37">
        <f t="shared" si="0"/>
        <v>24900</v>
      </c>
      <c r="F61" s="38" t="e">
        <f t="shared" si="1"/>
        <v>#DIV/0!</v>
      </c>
    </row>
    <row r="62" spans="1:6" x14ac:dyDescent="0.2">
      <c r="A62" s="48">
        <v>1</v>
      </c>
      <c r="B62" s="16" t="s">
        <v>62</v>
      </c>
      <c r="C62" s="17">
        <v>0</v>
      </c>
      <c r="D62" s="17">
        <v>24900</v>
      </c>
      <c r="E62" s="17">
        <f t="shared" si="0"/>
        <v>24900</v>
      </c>
      <c r="F62" s="18" t="e">
        <f t="shared" si="1"/>
        <v>#DIV/0!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0</v>
      </c>
      <c r="D67" s="37">
        <v>15779814</v>
      </c>
      <c r="E67" s="37">
        <f t="shared" si="0"/>
        <v>15779814</v>
      </c>
      <c r="F67" s="38" t="e">
        <f t="shared" si="1"/>
        <v>#DIV/0!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15779814</v>
      </c>
      <c r="E70" s="40">
        <f t="shared" si="2"/>
        <v>15779814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347278547</v>
      </c>
      <c r="D71" s="43">
        <f>D59+D60</f>
        <v>356491756</v>
      </c>
      <c r="E71" s="43">
        <f t="shared" si="2"/>
        <v>9213209</v>
      </c>
      <c r="F71" s="44">
        <f t="shared" si="3"/>
        <v>2.6529738388936464E-2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791" priority="3" stopIfTrue="1"/>
    <cfRule type="duplicateValues" dxfId="790" priority="4" stopIfTrue="1"/>
  </conditionalFormatting>
  <conditionalFormatting sqref="B8">
    <cfRule type="duplicateValues" dxfId="789" priority="5" stopIfTrue="1"/>
  </conditionalFormatting>
  <conditionalFormatting sqref="B27">
    <cfRule type="duplicateValues" dxfId="788" priority="6" stopIfTrue="1"/>
    <cfRule type="duplicateValues" dxfId="787" priority="7" stopIfTrue="1"/>
  </conditionalFormatting>
  <conditionalFormatting sqref="B27">
    <cfRule type="duplicateValues" dxfId="786" priority="8" stopIfTrue="1"/>
  </conditionalFormatting>
  <conditionalFormatting sqref="B66">
    <cfRule type="duplicateValues" dxfId="785" priority="9" stopIfTrue="1"/>
    <cfRule type="duplicateValues" dxfId="784" priority="10" stopIfTrue="1"/>
  </conditionalFormatting>
  <conditionalFormatting sqref="B66">
    <cfRule type="duplicateValues" dxfId="783" priority="11" stopIfTrue="1"/>
  </conditionalFormatting>
  <conditionalFormatting sqref="B57">
    <cfRule type="duplicateValues" dxfId="782" priority="12" stopIfTrue="1"/>
    <cfRule type="duplicateValues" dxfId="781" priority="13" stopIfTrue="1"/>
  </conditionalFormatting>
  <conditionalFormatting sqref="B57">
    <cfRule type="duplicateValues" dxfId="780" priority="14" stopIfTrue="1"/>
  </conditionalFormatting>
  <conditionalFormatting sqref="B71">
    <cfRule type="duplicateValues" dxfId="779" priority="1" stopIfTrue="1"/>
  </conditionalFormatting>
  <conditionalFormatting sqref="B71">
    <cfRule type="duplicateValues" dxfId="778" priority="2" stopIfTrue="1"/>
  </conditionalFormatting>
  <conditionalFormatting sqref="B67:B70 B6:B7 B58:B65 B9:B26 B28:B56">
    <cfRule type="duplicateValues" dxfId="777" priority="15" stopIfTrue="1"/>
    <cfRule type="duplicateValues" dxfId="776" priority="16" stopIfTrue="1"/>
  </conditionalFormatting>
  <conditionalFormatting sqref="B67:B70 B4:B7 B58:B65 B9:B26 B28:B56">
    <cfRule type="duplicateValues" dxfId="775" priority="17" stopIfTrue="1"/>
  </conditionalFormatting>
  <conditionalFormatting sqref="B58:B70 B5:B56">
    <cfRule type="duplicateValues" dxfId="774" priority="18" stopIfTrue="1"/>
  </conditionalFormatting>
  <pageMargins left="0" right="0" top="0" bottom="0" header="0.31496062992125984" footer="0.31496062992125984"/>
  <pageSetup paperSize="9" scale="85" orientation="portrait" errors="blank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workbookViewId="0">
      <selection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117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63077694</v>
      </c>
      <c r="D4" s="14">
        <f>SUM(D5:D31)</f>
        <v>58098910</v>
      </c>
      <c r="E4" s="14">
        <f>D4-C4</f>
        <v>-4978784</v>
      </c>
      <c r="F4" s="15">
        <f>D4/C4-100%</f>
        <v>-7.8930976772866757E-2</v>
      </c>
    </row>
    <row r="5" spans="1:6" x14ac:dyDescent="0.2">
      <c r="A5" s="65">
        <v>1</v>
      </c>
      <c r="B5" s="16" t="s">
        <v>10</v>
      </c>
      <c r="C5" s="17">
        <v>17635038</v>
      </c>
      <c r="D5" s="17">
        <v>16576879</v>
      </c>
      <c r="E5" s="17">
        <f t="shared" ref="E5:E68" si="0">D5-C5</f>
        <v>-1058159</v>
      </c>
      <c r="F5" s="18">
        <f t="shared" ref="F5:F68" si="1">D5/C5-100%</f>
        <v>-6.0003216324229114E-2</v>
      </c>
    </row>
    <row r="6" spans="1:6" x14ac:dyDescent="0.2">
      <c r="A6" s="66">
        <v>2</v>
      </c>
      <c r="B6" s="16" t="s">
        <v>11</v>
      </c>
      <c r="C6" s="17">
        <v>32407028</v>
      </c>
      <c r="D6" s="17">
        <v>31036417</v>
      </c>
      <c r="E6" s="17">
        <f t="shared" si="0"/>
        <v>-1370611</v>
      </c>
      <c r="F6" s="18">
        <f t="shared" si="1"/>
        <v>-4.2293634578277284E-2</v>
      </c>
    </row>
    <row r="7" spans="1:6" x14ac:dyDescent="0.2">
      <c r="A7" s="65">
        <v>3</v>
      </c>
      <c r="B7" s="16" t="s">
        <v>12</v>
      </c>
      <c r="C7" s="17">
        <v>2161039</v>
      </c>
      <c r="D7" s="17">
        <v>483880</v>
      </c>
      <c r="E7" s="17">
        <f t="shared" si="0"/>
        <v>-1677159</v>
      </c>
      <c r="F7" s="18">
        <f t="shared" si="1"/>
        <v>-0.77608918672916127</v>
      </c>
    </row>
    <row r="8" spans="1:6" x14ac:dyDescent="0.2">
      <c r="A8" s="65">
        <v>4</v>
      </c>
      <c r="B8" s="16" t="s">
        <v>13</v>
      </c>
      <c r="C8" s="17">
        <v>9908</v>
      </c>
      <c r="D8" s="17">
        <v>262373</v>
      </c>
      <c r="E8" s="17">
        <f t="shared" si="0"/>
        <v>252465</v>
      </c>
      <c r="F8" s="18">
        <f t="shared" si="1"/>
        <v>25.48092450545014</v>
      </c>
    </row>
    <row r="9" spans="1:6" x14ac:dyDescent="0.2">
      <c r="A9" s="66">
        <v>5</v>
      </c>
      <c r="B9" s="16" t="s">
        <v>14</v>
      </c>
      <c r="C9" s="17">
        <v>114467</v>
      </c>
      <c r="D9" s="17">
        <v>0</v>
      </c>
      <c r="E9" s="17">
        <f t="shared" si="0"/>
        <v>-114467</v>
      </c>
      <c r="F9" s="18">
        <f t="shared" si="1"/>
        <v>-1</v>
      </c>
    </row>
    <row r="10" spans="1:6" ht="12.75" customHeight="1" x14ac:dyDescent="0.2">
      <c r="A10" s="65">
        <v>6</v>
      </c>
      <c r="B10" s="16" t="s">
        <v>83</v>
      </c>
      <c r="C10" s="17">
        <v>2664556</v>
      </c>
      <c r="D10" s="17">
        <v>1534016</v>
      </c>
      <c r="E10" s="17">
        <f t="shared" si="0"/>
        <v>-1130540</v>
      </c>
      <c r="F10" s="18">
        <f t="shared" si="1"/>
        <v>-0.42428832420861107</v>
      </c>
    </row>
    <row r="11" spans="1:6" x14ac:dyDescent="0.2">
      <c r="A11" s="65">
        <v>7</v>
      </c>
      <c r="B11" s="16" t="s">
        <v>15</v>
      </c>
      <c r="C11" s="17">
        <v>0</v>
      </c>
      <c r="D11" s="17">
        <v>0</v>
      </c>
      <c r="E11" s="17">
        <f t="shared" si="0"/>
        <v>0</v>
      </c>
      <c r="F11" s="18" t="e">
        <f t="shared" si="1"/>
        <v>#DIV/0!</v>
      </c>
    </row>
    <row r="12" spans="1:6" x14ac:dyDescent="0.2">
      <c r="A12" s="66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65">
        <v>9</v>
      </c>
      <c r="B13" s="16" t="s">
        <v>17</v>
      </c>
      <c r="C13" s="17">
        <v>2667278</v>
      </c>
      <c r="D13" s="17">
        <v>2800064</v>
      </c>
      <c r="E13" s="17">
        <f t="shared" si="0"/>
        <v>132786</v>
      </c>
      <c r="F13" s="18">
        <f t="shared" si="1"/>
        <v>4.9783337169953867E-2</v>
      </c>
    </row>
    <row r="14" spans="1:6" x14ac:dyDescent="0.2">
      <c r="A14" s="65">
        <v>10</v>
      </c>
      <c r="B14" s="16" t="s">
        <v>18</v>
      </c>
      <c r="C14" s="17">
        <v>1750338</v>
      </c>
      <c r="D14" s="17">
        <v>639283</v>
      </c>
      <c r="E14" s="17">
        <f t="shared" si="0"/>
        <v>-1111055</v>
      </c>
      <c r="F14" s="18">
        <f t="shared" si="1"/>
        <v>-0.63476597091533171</v>
      </c>
    </row>
    <row r="15" spans="1:6" x14ac:dyDescent="0.2">
      <c r="A15" s="66">
        <v>11</v>
      </c>
      <c r="B15" s="16" t="s">
        <v>87</v>
      </c>
      <c r="C15" s="17">
        <v>0</v>
      </c>
      <c r="D15" s="17">
        <v>0</v>
      </c>
      <c r="E15" s="17">
        <f t="shared" si="0"/>
        <v>0</v>
      </c>
      <c r="F15" s="18" t="e">
        <f t="shared" si="1"/>
        <v>#DIV/0!</v>
      </c>
    </row>
    <row r="16" spans="1:6" x14ac:dyDescent="0.2">
      <c r="A16" s="65">
        <v>12</v>
      </c>
      <c r="B16" s="16" t="s">
        <v>20</v>
      </c>
      <c r="C16" s="17">
        <v>322450</v>
      </c>
      <c r="D16" s="17">
        <v>424500</v>
      </c>
      <c r="E16" s="17">
        <f t="shared" si="0"/>
        <v>102050</v>
      </c>
      <c r="F16" s="18">
        <f t="shared" si="1"/>
        <v>0.31648317568615281</v>
      </c>
    </row>
    <row r="17" spans="1:6" x14ac:dyDescent="0.2">
      <c r="A17" s="65">
        <v>13</v>
      </c>
      <c r="B17" s="16" t="s">
        <v>21</v>
      </c>
      <c r="C17" s="17">
        <v>554300</v>
      </c>
      <c r="D17" s="17">
        <v>350493</v>
      </c>
      <c r="E17" s="17">
        <f t="shared" si="0"/>
        <v>-203807</v>
      </c>
      <c r="F17" s="18">
        <f t="shared" si="1"/>
        <v>-0.36768356485657583</v>
      </c>
    </row>
    <row r="18" spans="1:6" x14ac:dyDescent="0.2">
      <c r="A18" s="66">
        <v>14</v>
      </c>
      <c r="B18" s="16" t="s">
        <v>22</v>
      </c>
      <c r="C18" s="17">
        <v>2232582</v>
      </c>
      <c r="D18" s="17">
        <v>1031112</v>
      </c>
      <c r="E18" s="17">
        <f t="shared" si="0"/>
        <v>-1201470</v>
      </c>
      <c r="F18" s="18">
        <f t="shared" si="1"/>
        <v>-0.53815268599316846</v>
      </c>
    </row>
    <row r="19" spans="1:6" x14ac:dyDescent="0.2">
      <c r="A19" s="65">
        <v>15</v>
      </c>
      <c r="B19" s="16" t="s">
        <v>23</v>
      </c>
      <c r="C19" s="17">
        <v>10159</v>
      </c>
      <c r="D19" s="17">
        <v>11462</v>
      </c>
      <c r="E19" s="17">
        <f t="shared" si="0"/>
        <v>1303</v>
      </c>
      <c r="F19" s="18">
        <f t="shared" si="1"/>
        <v>0.12826065557633615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0</v>
      </c>
      <c r="D21" s="17">
        <v>376967</v>
      </c>
      <c r="E21" s="17">
        <f t="shared" si="0"/>
        <v>376967</v>
      </c>
      <c r="F21" s="18" t="e">
        <f t="shared" si="1"/>
        <v>#DIV/0!</v>
      </c>
    </row>
    <row r="22" spans="1:6" x14ac:dyDescent="0.2">
      <c r="A22" s="65">
        <v>18</v>
      </c>
      <c r="B22" s="16" t="s">
        <v>26</v>
      </c>
      <c r="C22" s="17">
        <v>193500</v>
      </c>
      <c r="D22" s="17">
        <v>218250</v>
      </c>
      <c r="E22" s="17">
        <f t="shared" si="0"/>
        <v>24750</v>
      </c>
      <c r="F22" s="18">
        <f t="shared" si="1"/>
        <v>0.12790697674418605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77000</v>
      </c>
      <c r="E27" s="17">
        <f t="shared" si="0"/>
        <v>77000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0</v>
      </c>
      <c r="D28" s="17">
        <v>73374</v>
      </c>
      <c r="E28" s="17">
        <f t="shared" si="0"/>
        <v>73374</v>
      </c>
      <c r="F28" s="18" t="e">
        <f t="shared" si="1"/>
        <v>#DIV/0!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355051</v>
      </c>
      <c r="D30" s="17">
        <v>2202840</v>
      </c>
      <c r="E30" s="17">
        <f t="shared" si="0"/>
        <v>1847789</v>
      </c>
      <c r="F30" s="18">
        <f t="shared" si="1"/>
        <v>5.2042917778009352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102819630</v>
      </c>
      <c r="D32" s="23">
        <f>D33+D34</f>
        <v>108026643</v>
      </c>
      <c r="E32" s="23">
        <f t="shared" si="0"/>
        <v>5207013</v>
      </c>
      <c r="F32" s="24">
        <f t="shared" si="1"/>
        <v>5.0642207134960593E-2</v>
      </c>
    </row>
    <row r="33" spans="1:6" x14ac:dyDescent="0.2">
      <c r="A33" s="68" t="s">
        <v>1</v>
      </c>
      <c r="B33" s="25" t="s">
        <v>36</v>
      </c>
      <c r="C33" s="26">
        <v>54180309</v>
      </c>
      <c r="D33" s="26">
        <v>52637943</v>
      </c>
      <c r="E33" s="26">
        <f t="shared" si="0"/>
        <v>-1542366</v>
      </c>
      <c r="F33" s="27">
        <f t="shared" si="1"/>
        <v>-2.8467279505548726E-2</v>
      </c>
    </row>
    <row r="34" spans="1:6" x14ac:dyDescent="0.2">
      <c r="A34" s="69" t="s">
        <v>72</v>
      </c>
      <c r="B34" s="28" t="s">
        <v>76</v>
      </c>
      <c r="C34" s="26">
        <f>SUM(C35:C50)</f>
        <v>48639321</v>
      </c>
      <c r="D34" s="26">
        <f>SUM(D35:D50)</f>
        <v>55388700</v>
      </c>
      <c r="E34" s="26">
        <f t="shared" si="0"/>
        <v>6749379</v>
      </c>
      <c r="F34" s="27">
        <f t="shared" si="1"/>
        <v>0.13876384088503202</v>
      </c>
    </row>
    <row r="35" spans="1:6" x14ac:dyDescent="0.2">
      <c r="A35" s="65">
        <v>1</v>
      </c>
      <c r="B35" s="16" t="s">
        <v>37</v>
      </c>
      <c r="C35" s="17">
        <v>5108101</v>
      </c>
      <c r="D35" s="17">
        <v>5626562</v>
      </c>
      <c r="E35" s="17">
        <f t="shared" si="0"/>
        <v>518461</v>
      </c>
      <c r="F35" s="18">
        <f t="shared" si="1"/>
        <v>0.10149779732233166</v>
      </c>
    </row>
    <row r="36" spans="1:6" x14ac:dyDescent="0.2">
      <c r="A36" s="65">
        <v>2</v>
      </c>
      <c r="B36" s="16" t="s">
        <v>38</v>
      </c>
      <c r="C36" s="17">
        <v>8773244</v>
      </c>
      <c r="D36" s="17">
        <v>7253362</v>
      </c>
      <c r="E36" s="17">
        <f t="shared" si="0"/>
        <v>-1519882</v>
      </c>
      <c r="F36" s="18">
        <f t="shared" si="1"/>
        <v>-0.17324059378720114</v>
      </c>
    </row>
    <row r="37" spans="1:6" x14ac:dyDescent="0.2">
      <c r="A37" s="65">
        <v>3</v>
      </c>
      <c r="B37" s="16" t="s">
        <v>39</v>
      </c>
      <c r="C37" s="17">
        <v>28525526</v>
      </c>
      <c r="D37" s="17">
        <v>36946998</v>
      </c>
      <c r="E37" s="17">
        <f t="shared" si="0"/>
        <v>8421472</v>
      </c>
      <c r="F37" s="18">
        <f t="shared" si="1"/>
        <v>0.29522582686117693</v>
      </c>
    </row>
    <row r="38" spans="1:6" x14ac:dyDescent="0.2">
      <c r="A38" s="65">
        <v>4</v>
      </c>
      <c r="B38" s="16" t="s">
        <v>40</v>
      </c>
      <c r="C38" s="17">
        <v>4552721</v>
      </c>
      <c r="D38" s="17">
        <v>4301072</v>
      </c>
      <c r="E38" s="17">
        <f t="shared" si="0"/>
        <v>-251649</v>
      </c>
      <c r="F38" s="18">
        <f t="shared" si="1"/>
        <v>-5.5274417211157889E-2</v>
      </c>
    </row>
    <row r="39" spans="1:6" x14ac:dyDescent="0.2">
      <c r="A39" s="65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65">
        <v>6</v>
      </c>
      <c r="B40" s="16" t="s">
        <v>42</v>
      </c>
      <c r="C40" s="17">
        <v>49962</v>
      </c>
      <c r="D40" s="17">
        <v>4010</v>
      </c>
      <c r="E40" s="17">
        <f t="shared" si="0"/>
        <v>-45952</v>
      </c>
      <c r="F40" s="18">
        <f t="shared" si="1"/>
        <v>-0.91973900164124733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0</v>
      </c>
      <c r="D42" s="17">
        <v>418627</v>
      </c>
      <c r="E42" s="17">
        <f t="shared" si="0"/>
        <v>418627</v>
      </c>
      <c r="F42" s="18" t="e">
        <f t="shared" si="1"/>
        <v>#DIV/0!</v>
      </c>
    </row>
    <row r="43" spans="1:6" x14ac:dyDescent="0.2">
      <c r="A43" s="65">
        <v>9</v>
      </c>
      <c r="B43" s="16" t="s">
        <v>45</v>
      </c>
      <c r="C43" s="17">
        <v>810546</v>
      </c>
      <c r="D43" s="17">
        <v>598587</v>
      </c>
      <c r="E43" s="17">
        <f t="shared" si="0"/>
        <v>-211959</v>
      </c>
      <c r="F43" s="18">
        <f t="shared" si="1"/>
        <v>-0.26150150639198766</v>
      </c>
    </row>
    <row r="44" spans="1:6" x14ac:dyDescent="0.2">
      <c r="A44" s="65">
        <v>10</v>
      </c>
      <c r="B44" s="16" t="s">
        <v>46</v>
      </c>
      <c r="C44" s="17">
        <v>440000</v>
      </c>
      <c r="D44" s="17">
        <v>0</v>
      </c>
      <c r="E44" s="17">
        <f t="shared" si="0"/>
        <v>-440000</v>
      </c>
      <c r="F44" s="18">
        <f t="shared" si="1"/>
        <v>-1</v>
      </c>
    </row>
    <row r="45" spans="1:6" x14ac:dyDescent="0.2">
      <c r="A45" s="65">
        <v>11</v>
      </c>
      <c r="B45" s="16" t="s">
        <v>88</v>
      </c>
      <c r="C45" s="17">
        <v>60023</v>
      </c>
      <c r="D45" s="17">
        <v>107090</v>
      </c>
      <c r="E45" s="17">
        <f t="shared" si="0"/>
        <v>47067</v>
      </c>
      <c r="F45" s="18">
        <f t="shared" si="1"/>
        <v>0.7841494093930661</v>
      </c>
    </row>
    <row r="46" spans="1:6" x14ac:dyDescent="0.2">
      <c r="A46" s="65">
        <v>12</v>
      </c>
      <c r="B46" s="16" t="s">
        <v>47</v>
      </c>
      <c r="C46" s="17">
        <v>325071</v>
      </c>
      <c r="D46" s="17">
        <v>132353</v>
      </c>
      <c r="E46" s="17">
        <f t="shared" si="0"/>
        <v>-192718</v>
      </c>
      <c r="F46" s="18">
        <f t="shared" si="1"/>
        <v>-0.5928489468454583</v>
      </c>
    </row>
    <row r="47" spans="1:6" x14ac:dyDescent="0.2">
      <c r="A47" s="65">
        <v>13</v>
      </c>
      <c r="B47" s="16" t="s">
        <v>48</v>
      </c>
      <c r="C47" s="17">
        <v>26</v>
      </c>
      <c r="D47" s="17">
        <v>39</v>
      </c>
      <c r="E47" s="17">
        <f t="shared" si="0"/>
        <v>13</v>
      </c>
      <c r="F47" s="18">
        <f t="shared" si="1"/>
        <v>0.5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65">
        <v>16</v>
      </c>
      <c r="B50" s="16" t="s">
        <v>51</v>
      </c>
      <c r="C50" s="17">
        <v>-5899</v>
      </c>
      <c r="D50" s="17">
        <v>0</v>
      </c>
      <c r="E50" s="17">
        <f t="shared" si="0"/>
        <v>5899</v>
      </c>
      <c r="F50" s="18">
        <f t="shared" si="1"/>
        <v>-1</v>
      </c>
    </row>
    <row r="51" spans="1:6" x14ac:dyDescent="0.2">
      <c r="A51" s="67" t="s">
        <v>2</v>
      </c>
      <c r="B51" s="22" t="s">
        <v>52</v>
      </c>
      <c r="C51" s="23">
        <f>C52+C56+C57+C58</f>
        <v>110817856</v>
      </c>
      <c r="D51" s="23">
        <f>D52+D56+D57+D58</f>
        <v>80526348</v>
      </c>
      <c r="E51" s="23">
        <f t="shared" si="0"/>
        <v>-30291508</v>
      </c>
      <c r="F51" s="24">
        <f t="shared" si="1"/>
        <v>-0.27334501039254899</v>
      </c>
    </row>
    <row r="52" spans="1:6" x14ac:dyDescent="0.2">
      <c r="A52" s="66">
        <v>1</v>
      </c>
      <c r="B52" s="28" t="s">
        <v>53</v>
      </c>
      <c r="C52" s="26">
        <f>C53+C54+C55</f>
        <v>103863091</v>
      </c>
      <c r="D52" s="26">
        <f>D53+D54+D55</f>
        <v>76661518</v>
      </c>
      <c r="E52" s="26">
        <f t="shared" si="0"/>
        <v>-27201573</v>
      </c>
      <c r="F52" s="27">
        <f t="shared" si="1"/>
        <v>-0.26189835809912498</v>
      </c>
    </row>
    <row r="53" spans="1:6" x14ac:dyDescent="0.2">
      <c r="A53" s="66" t="s">
        <v>3</v>
      </c>
      <c r="B53" s="16" t="s">
        <v>54</v>
      </c>
      <c r="C53" s="17">
        <v>72473229</v>
      </c>
      <c r="D53" s="17">
        <v>72473229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4029681</v>
      </c>
      <c r="D54" s="17">
        <v>3127879</v>
      </c>
      <c r="E54" s="17">
        <f t="shared" si="0"/>
        <v>-901802</v>
      </c>
      <c r="F54" s="18">
        <f t="shared" si="1"/>
        <v>-0.22378992282515664</v>
      </c>
    </row>
    <row r="55" spans="1:6" x14ac:dyDescent="0.2">
      <c r="A55" s="66" t="s">
        <v>5</v>
      </c>
      <c r="B55" s="16" t="s">
        <v>56</v>
      </c>
      <c r="C55" s="17">
        <v>27360181</v>
      </c>
      <c r="D55" s="17">
        <v>1060410</v>
      </c>
      <c r="E55" s="17">
        <f t="shared" si="0"/>
        <v>-26299771</v>
      </c>
      <c r="F55" s="18">
        <f t="shared" si="1"/>
        <v>-0.9612425809609958</v>
      </c>
    </row>
    <row r="56" spans="1:6" x14ac:dyDescent="0.2">
      <c r="A56" s="66" t="s">
        <v>6</v>
      </c>
      <c r="B56" s="28" t="s">
        <v>57</v>
      </c>
      <c r="C56" s="26">
        <v>6941765</v>
      </c>
      <c r="D56" s="26">
        <v>3864830</v>
      </c>
      <c r="E56" s="26">
        <f t="shared" si="0"/>
        <v>-3076935</v>
      </c>
      <c r="F56" s="27">
        <f t="shared" si="1"/>
        <v>-0.4432496634501456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13000</v>
      </c>
      <c r="D58" s="30">
        <v>0</v>
      </c>
      <c r="E58" s="30">
        <f t="shared" si="0"/>
        <v>-13000</v>
      </c>
      <c r="F58" s="31">
        <f t="shared" si="1"/>
        <v>-1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276715180</v>
      </c>
      <c r="D59" s="33">
        <f>D4+D32+D51</f>
        <v>246651901</v>
      </c>
      <c r="E59" s="33">
        <f t="shared" si="0"/>
        <v>-30063279</v>
      </c>
      <c r="F59" s="34">
        <f t="shared" si="1"/>
        <v>-0.10864340366148328</v>
      </c>
    </row>
    <row r="60" spans="1:6" ht="13.5" thickTop="1" x14ac:dyDescent="0.2">
      <c r="A60" s="64" t="s">
        <v>8</v>
      </c>
      <c r="B60" s="13" t="s">
        <v>71</v>
      </c>
      <c r="C60" s="14">
        <f>C61+C67</f>
        <v>12000000</v>
      </c>
      <c r="D60" s="14">
        <f>D61+D67</f>
        <v>0</v>
      </c>
      <c r="E60" s="14">
        <f t="shared" si="0"/>
        <v>-12000000</v>
      </c>
      <c r="F60" s="15">
        <f t="shared" si="1"/>
        <v>-1</v>
      </c>
    </row>
    <row r="61" spans="1:6" s="35" customFormat="1" x14ac:dyDescent="0.2">
      <c r="A61" s="72"/>
      <c r="B61" s="36" t="s">
        <v>61</v>
      </c>
      <c r="C61" s="37">
        <f>SUM(C62:C66)</f>
        <v>0</v>
      </c>
      <c r="D61" s="37">
        <f>SUM(D62:D66)</f>
        <v>0</v>
      </c>
      <c r="E61" s="37">
        <f t="shared" si="0"/>
        <v>0</v>
      </c>
      <c r="F61" s="38" t="e">
        <f t="shared" si="1"/>
        <v>#DIV/0!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12000000</v>
      </c>
      <c r="D67" s="37">
        <f>SUM(D68:D70)</f>
        <v>0</v>
      </c>
      <c r="E67" s="37">
        <f t="shared" si="0"/>
        <v>-12000000</v>
      </c>
      <c r="F67" s="38">
        <f t="shared" si="1"/>
        <v>-1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12000000</v>
      </c>
      <c r="D70" s="40">
        <v>0</v>
      </c>
      <c r="E70" s="40">
        <f t="shared" si="2"/>
        <v>-12000000</v>
      </c>
      <c r="F70" s="41">
        <f t="shared" si="3"/>
        <v>-1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288715180</v>
      </c>
      <c r="D71" s="43">
        <f>D59+D60</f>
        <v>246651901</v>
      </c>
      <c r="E71" s="43">
        <f t="shared" si="2"/>
        <v>-42063279</v>
      </c>
      <c r="F71" s="44">
        <f t="shared" si="3"/>
        <v>-0.14569126223290374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467" priority="3" stopIfTrue="1"/>
    <cfRule type="duplicateValues" dxfId="466" priority="4" stopIfTrue="1"/>
  </conditionalFormatting>
  <conditionalFormatting sqref="B8">
    <cfRule type="duplicateValues" dxfId="465" priority="5" stopIfTrue="1"/>
  </conditionalFormatting>
  <conditionalFormatting sqref="B27">
    <cfRule type="duplicateValues" dxfId="464" priority="6" stopIfTrue="1"/>
    <cfRule type="duplicateValues" dxfId="463" priority="7" stopIfTrue="1"/>
  </conditionalFormatting>
  <conditionalFormatting sqref="B27">
    <cfRule type="duplicateValues" dxfId="462" priority="8" stopIfTrue="1"/>
  </conditionalFormatting>
  <conditionalFormatting sqref="B66">
    <cfRule type="duplicateValues" dxfId="461" priority="9" stopIfTrue="1"/>
    <cfRule type="duplicateValues" dxfId="460" priority="10" stopIfTrue="1"/>
  </conditionalFormatting>
  <conditionalFormatting sqref="B66">
    <cfRule type="duplicateValues" dxfId="459" priority="11" stopIfTrue="1"/>
  </conditionalFormatting>
  <conditionalFormatting sqref="B57">
    <cfRule type="duplicateValues" dxfId="458" priority="12" stopIfTrue="1"/>
    <cfRule type="duplicateValues" dxfId="457" priority="13" stopIfTrue="1"/>
  </conditionalFormatting>
  <conditionalFormatting sqref="B57">
    <cfRule type="duplicateValues" dxfId="456" priority="14" stopIfTrue="1"/>
  </conditionalFormatting>
  <conditionalFormatting sqref="B71">
    <cfRule type="duplicateValues" dxfId="455" priority="1" stopIfTrue="1"/>
  </conditionalFormatting>
  <conditionalFormatting sqref="B71">
    <cfRule type="duplicateValues" dxfId="454" priority="2" stopIfTrue="1"/>
  </conditionalFormatting>
  <conditionalFormatting sqref="B67:B70 B6:B7 B58:B65 B9:B26 B28:B56">
    <cfRule type="duplicateValues" dxfId="453" priority="15" stopIfTrue="1"/>
    <cfRule type="duplicateValues" dxfId="452" priority="16" stopIfTrue="1"/>
  </conditionalFormatting>
  <conditionalFormatting sqref="B67:B70 B4:B7 B58:B65 B9:B26 B28:B56">
    <cfRule type="duplicateValues" dxfId="451" priority="17" stopIfTrue="1"/>
  </conditionalFormatting>
  <conditionalFormatting sqref="B58:B70 B5:B56">
    <cfRule type="duplicateValues" dxfId="450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116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64936321</v>
      </c>
      <c r="D4" s="14">
        <f>SUM(D5:D31)</f>
        <v>56971209</v>
      </c>
      <c r="E4" s="14">
        <f>D4-C4</f>
        <v>-7965112</v>
      </c>
      <c r="F4" s="15">
        <f>D4/C4-100%</f>
        <v>-0.12266035213174453</v>
      </c>
    </row>
    <row r="5" spans="1:6" x14ac:dyDescent="0.2">
      <c r="A5" s="65">
        <v>1</v>
      </c>
      <c r="B5" s="16" t="s">
        <v>10</v>
      </c>
      <c r="C5" s="17">
        <v>16535314</v>
      </c>
      <c r="D5" s="17">
        <v>10792008</v>
      </c>
      <c r="E5" s="17">
        <f t="shared" ref="E5:E68" si="0">D5-C5</f>
        <v>-5743306</v>
      </c>
      <c r="F5" s="18">
        <f t="shared" ref="F5:F68" si="1">D5/C5-100%</f>
        <v>-0.34733576876737871</v>
      </c>
    </row>
    <row r="6" spans="1:6" x14ac:dyDescent="0.2">
      <c r="A6" s="66">
        <v>2</v>
      </c>
      <c r="B6" s="16" t="s">
        <v>11</v>
      </c>
      <c r="C6" s="17">
        <v>38349260</v>
      </c>
      <c r="D6" s="17">
        <v>33627175</v>
      </c>
      <c r="E6" s="17">
        <f t="shared" si="0"/>
        <v>-4722085</v>
      </c>
      <c r="F6" s="18">
        <f t="shared" si="1"/>
        <v>-0.12313366672525106</v>
      </c>
    </row>
    <row r="7" spans="1:6" x14ac:dyDescent="0.2">
      <c r="A7" s="65">
        <v>3</v>
      </c>
      <c r="B7" s="16" t="s">
        <v>12</v>
      </c>
      <c r="C7" s="17">
        <v>0</v>
      </c>
      <c r="D7" s="17">
        <v>0</v>
      </c>
      <c r="E7" s="17">
        <f t="shared" si="0"/>
        <v>0</v>
      </c>
      <c r="F7" s="18" t="e">
        <f t="shared" si="1"/>
        <v>#DIV/0!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54891</v>
      </c>
      <c r="D9" s="17">
        <v>0</v>
      </c>
      <c r="E9" s="17">
        <f t="shared" si="0"/>
        <v>-54891</v>
      </c>
      <c r="F9" s="18">
        <f t="shared" si="1"/>
        <v>-1</v>
      </c>
    </row>
    <row r="10" spans="1:6" ht="25.5" x14ac:dyDescent="0.2">
      <c r="A10" s="65">
        <v>6</v>
      </c>
      <c r="B10" s="16" t="s">
        <v>83</v>
      </c>
      <c r="C10" s="17">
        <v>667243</v>
      </c>
      <c r="D10" s="17">
        <v>2956328</v>
      </c>
      <c r="E10" s="17">
        <f t="shared" si="0"/>
        <v>2289085</v>
      </c>
      <c r="F10" s="18">
        <f t="shared" si="1"/>
        <v>3.4306616929664306</v>
      </c>
    </row>
    <row r="11" spans="1:6" x14ac:dyDescent="0.2">
      <c r="A11" s="65">
        <v>7</v>
      </c>
      <c r="B11" s="16" t="s">
        <v>15</v>
      </c>
      <c r="C11" s="17">
        <v>16100</v>
      </c>
      <c r="D11" s="17">
        <v>0</v>
      </c>
      <c r="E11" s="17">
        <f t="shared" si="0"/>
        <v>-16100</v>
      </c>
      <c r="F11" s="18">
        <f t="shared" si="1"/>
        <v>-1</v>
      </c>
    </row>
    <row r="12" spans="1:6" x14ac:dyDescent="0.2">
      <c r="A12" s="66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65">
        <v>9</v>
      </c>
      <c r="B13" s="16" t="s">
        <v>17</v>
      </c>
      <c r="C13" s="17">
        <v>2273808</v>
      </c>
      <c r="D13" s="17">
        <v>2456476</v>
      </c>
      <c r="E13" s="17">
        <f t="shared" si="0"/>
        <v>182668</v>
      </c>
      <c r="F13" s="18">
        <f t="shared" si="1"/>
        <v>8.0335718759015684E-2</v>
      </c>
    </row>
    <row r="14" spans="1:6" x14ac:dyDescent="0.2">
      <c r="A14" s="65">
        <v>10</v>
      </c>
      <c r="B14" s="16" t="s">
        <v>18</v>
      </c>
      <c r="C14" s="17">
        <v>1223279</v>
      </c>
      <c r="D14" s="17">
        <v>1327365</v>
      </c>
      <c r="E14" s="17">
        <f t="shared" si="0"/>
        <v>104086</v>
      </c>
      <c r="F14" s="18">
        <f t="shared" si="1"/>
        <v>8.5087702805328957E-2</v>
      </c>
    </row>
    <row r="15" spans="1:6" x14ac:dyDescent="0.2">
      <c r="A15" s="66">
        <v>11</v>
      </c>
      <c r="B15" s="16" t="s">
        <v>87</v>
      </c>
      <c r="C15" s="17">
        <v>1953767</v>
      </c>
      <c r="D15" s="17">
        <v>1711267</v>
      </c>
      <c r="E15" s="17">
        <f t="shared" si="0"/>
        <v>-242500</v>
      </c>
      <c r="F15" s="18">
        <f t="shared" si="1"/>
        <v>-0.12411920152198297</v>
      </c>
    </row>
    <row r="16" spans="1:6" x14ac:dyDescent="0.2">
      <c r="A16" s="65">
        <v>12</v>
      </c>
      <c r="B16" s="16" t="s">
        <v>20</v>
      </c>
      <c r="C16" s="17">
        <v>1332424</v>
      </c>
      <c r="D16" s="17">
        <v>1424874</v>
      </c>
      <c r="E16" s="17">
        <f t="shared" si="0"/>
        <v>92450</v>
      </c>
      <c r="F16" s="18">
        <f t="shared" si="1"/>
        <v>6.9384820447545126E-2</v>
      </c>
    </row>
    <row r="17" spans="1:6" x14ac:dyDescent="0.2">
      <c r="A17" s="65">
        <v>13</v>
      </c>
      <c r="B17" s="16" t="s">
        <v>21</v>
      </c>
      <c r="C17" s="17">
        <v>340070</v>
      </c>
      <c r="D17" s="17">
        <v>0</v>
      </c>
      <c r="E17" s="17">
        <f t="shared" si="0"/>
        <v>-340070</v>
      </c>
      <c r="F17" s="18">
        <f t="shared" si="1"/>
        <v>-1</v>
      </c>
    </row>
    <row r="18" spans="1:6" x14ac:dyDescent="0.2">
      <c r="A18" s="66">
        <v>14</v>
      </c>
      <c r="B18" s="16" t="s">
        <v>22</v>
      </c>
      <c r="C18" s="17">
        <v>3600</v>
      </c>
      <c r="D18" s="17">
        <v>21800</v>
      </c>
      <c r="E18" s="17">
        <f t="shared" si="0"/>
        <v>18200</v>
      </c>
      <c r="F18" s="18">
        <f t="shared" si="1"/>
        <v>5.0555555555555554</v>
      </c>
    </row>
    <row r="19" spans="1:6" x14ac:dyDescent="0.2">
      <c r="A19" s="65">
        <v>15</v>
      </c>
      <c r="B19" s="16" t="s">
        <v>23</v>
      </c>
      <c r="C19" s="17">
        <v>1299923</v>
      </c>
      <c r="D19" s="17">
        <v>827674</v>
      </c>
      <c r="E19" s="17">
        <f t="shared" si="0"/>
        <v>-472249</v>
      </c>
      <c r="F19" s="18">
        <f t="shared" si="1"/>
        <v>-0.36328997948340014</v>
      </c>
    </row>
    <row r="20" spans="1:6" x14ac:dyDescent="0.2">
      <c r="A20" s="65">
        <v>16</v>
      </c>
      <c r="B20" s="16" t="s">
        <v>24</v>
      </c>
      <c r="C20" s="17">
        <v>48300</v>
      </c>
      <c r="D20" s="17">
        <v>178000</v>
      </c>
      <c r="E20" s="17">
        <f t="shared" si="0"/>
        <v>129700</v>
      </c>
      <c r="F20" s="18">
        <f t="shared" si="1"/>
        <v>2.6853002070393375</v>
      </c>
    </row>
    <row r="21" spans="1:6" x14ac:dyDescent="0.2">
      <c r="A21" s="66">
        <v>17</v>
      </c>
      <c r="B21" s="16" t="s">
        <v>25</v>
      </c>
      <c r="C21" s="17">
        <v>29732</v>
      </c>
      <c r="D21" s="17">
        <v>105547</v>
      </c>
      <c r="E21" s="17">
        <f t="shared" si="0"/>
        <v>75815</v>
      </c>
      <c r="F21" s="18">
        <f t="shared" si="1"/>
        <v>2.5499461859276202</v>
      </c>
    </row>
    <row r="22" spans="1:6" x14ac:dyDescent="0.2">
      <c r="A22" s="65">
        <v>18</v>
      </c>
      <c r="B22" s="16" t="s">
        <v>26</v>
      </c>
      <c r="C22" s="17">
        <v>0</v>
      </c>
      <c r="D22" s="17">
        <v>0</v>
      </c>
      <c r="E22" s="17">
        <f t="shared" si="0"/>
        <v>0</v>
      </c>
      <c r="F22" s="18" t="e">
        <f t="shared" si="1"/>
        <v>#DIV/0!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7762</v>
      </c>
      <c r="E25" s="17">
        <f t="shared" si="0"/>
        <v>7762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49000</v>
      </c>
      <c r="E27" s="17">
        <f t="shared" si="0"/>
        <v>49000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15750</v>
      </c>
      <c r="D28" s="17">
        <v>15220</v>
      </c>
      <c r="E28" s="17">
        <f t="shared" si="0"/>
        <v>-530</v>
      </c>
      <c r="F28" s="18">
        <f t="shared" si="1"/>
        <v>-3.3650793650793598E-2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792860</v>
      </c>
      <c r="D30" s="17">
        <v>1470713</v>
      </c>
      <c r="E30" s="17">
        <f t="shared" si="0"/>
        <v>677853</v>
      </c>
      <c r="F30" s="18">
        <f t="shared" si="1"/>
        <v>0.85494664884090499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74781495</v>
      </c>
      <c r="D32" s="23">
        <f>D33+D34</f>
        <v>70418672</v>
      </c>
      <c r="E32" s="23">
        <f t="shared" si="0"/>
        <v>-4362823</v>
      </c>
      <c r="F32" s="24">
        <f t="shared" si="1"/>
        <v>-5.8340943839114257E-2</v>
      </c>
    </row>
    <row r="33" spans="1:6" x14ac:dyDescent="0.2">
      <c r="A33" s="68" t="s">
        <v>1</v>
      </c>
      <c r="B33" s="25" t="s">
        <v>36</v>
      </c>
      <c r="C33" s="26">
        <v>41034157</v>
      </c>
      <c r="D33" s="26">
        <v>43230735</v>
      </c>
      <c r="E33" s="26">
        <f t="shared" si="0"/>
        <v>2196578</v>
      </c>
      <c r="F33" s="27">
        <f t="shared" si="1"/>
        <v>5.3530477060854453E-2</v>
      </c>
    </row>
    <row r="34" spans="1:6" x14ac:dyDescent="0.2">
      <c r="A34" s="69" t="s">
        <v>72</v>
      </c>
      <c r="B34" s="28" t="s">
        <v>76</v>
      </c>
      <c r="C34" s="26">
        <f>SUM(C35:C50)</f>
        <v>33747338</v>
      </c>
      <c r="D34" s="26">
        <f>SUM(D35:D50)</f>
        <v>27187937</v>
      </c>
      <c r="E34" s="26">
        <f t="shared" si="0"/>
        <v>-6559401</v>
      </c>
      <c r="F34" s="27">
        <f t="shared" si="1"/>
        <v>-0.19436795281453012</v>
      </c>
    </row>
    <row r="35" spans="1:6" x14ac:dyDescent="0.2">
      <c r="A35" s="65">
        <v>1</v>
      </c>
      <c r="B35" s="16" t="s">
        <v>37</v>
      </c>
      <c r="C35" s="17">
        <v>5257594</v>
      </c>
      <c r="D35" s="17">
        <v>5797866</v>
      </c>
      <c r="E35" s="17">
        <f t="shared" si="0"/>
        <v>540272</v>
      </c>
      <c r="F35" s="18">
        <f t="shared" si="1"/>
        <v>0.10276031203626612</v>
      </c>
    </row>
    <row r="36" spans="1:6" x14ac:dyDescent="0.2">
      <c r="A36" s="65">
        <v>2</v>
      </c>
      <c r="B36" s="16" t="s">
        <v>38</v>
      </c>
      <c r="C36" s="17">
        <v>7173953</v>
      </c>
      <c r="D36" s="17">
        <v>7266745</v>
      </c>
      <c r="E36" s="17">
        <f t="shared" si="0"/>
        <v>92792</v>
      </c>
      <c r="F36" s="18">
        <f t="shared" si="1"/>
        <v>1.2934570382604926E-2</v>
      </c>
    </row>
    <row r="37" spans="1:6" x14ac:dyDescent="0.2">
      <c r="A37" s="65">
        <v>3</v>
      </c>
      <c r="B37" s="16" t="s">
        <v>39</v>
      </c>
      <c r="C37" s="17">
        <v>15307324</v>
      </c>
      <c r="D37" s="17">
        <v>7523785</v>
      </c>
      <c r="E37" s="17">
        <f t="shared" si="0"/>
        <v>-7783539</v>
      </c>
      <c r="F37" s="18">
        <f t="shared" si="1"/>
        <v>-0.5084846312784651</v>
      </c>
    </row>
    <row r="38" spans="1:6" x14ac:dyDescent="0.2">
      <c r="A38" s="65">
        <v>4</v>
      </c>
      <c r="B38" s="16" t="s">
        <v>40</v>
      </c>
      <c r="C38" s="17">
        <v>4510903</v>
      </c>
      <c r="D38" s="17">
        <v>2569371</v>
      </c>
      <c r="E38" s="17">
        <f t="shared" si="0"/>
        <v>-1941532</v>
      </c>
      <c r="F38" s="18">
        <f t="shared" si="1"/>
        <v>-0.4304087230428143</v>
      </c>
    </row>
    <row r="39" spans="1:6" x14ac:dyDescent="0.2">
      <c r="A39" s="65">
        <v>5</v>
      </c>
      <c r="B39" s="16" t="s">
        <v>41</v>
      </c>
      <c r="C39" s="17">
        <v>865356</v>
      </c>
      <c r="D39" s="17">
        <v>3169949</v>
      </c>
      <c r="E39" s="17">
        <f t="shared" si="0"/>
        <v>2304593</v>
      </c>
      <c r="F39" s="18">
        <f t="shared" si="1"/>
        <v>2.6631733067084529</v>
      </c>
    </row>
    <row r="40" spans="1:6" x14ac:dyDescent="0.2">
      <c r="A40" s="65">
        <v>6</v>
      </c>
      <c r="B40" s="16" t="s">
        <v>42</v>
      </c>
      <c r="C40" s="17">
        <v>-4198</v>
      </c>
      <c r="D40" s="17">
        <v>80</v>
      </c>
      <c r="E40" s="17">
        <f t="shared" si="0"/>
        <v>4278</v>
      </c>
      <c r="F40" s="18">
        <f t="shared" si="1"/>
        <v>-1.0190566936636494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65">
        <v>9</v>
      </c>
      <c r="B43" s="16" t="s">
        <v>45</v>
      </c>
      <c r="C43" s="17">
        <v>482756</v>
      </c>
      <c r="D43" s="17">
        <v>736104</v>
      </c>
      <c r="E43" s="17">
        <f t="shared" si="0"/>
        <v>253348</v>
      </c>
      <c r="F43" s="18">
        <f t="shared" si="1"/>
        <v>0.52479513460215932</v>
      </c>
    </row>
    <row r="44" spans="1:6" x14ac:dyDescent="0.2">
      <c r="A44" s="65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65">
        <v>11</v>
      </c>
      <c r="B45" s="16" t="s">
        <v>88</v>
      </c>
      <c r="C45" s="17">
        <v>127996</v>
      </c>
      <c r="D45" s="17">
        <v>98553</v>
      </c>
      <c r="E45" s="17">
        <f t="shared" si="0"/>
        <v>-29443</v>
      </c>
      <c r="F45" s="18">
        <f t="shared" si="1"/>
        <v>-0.23003062595706114</v>
      </c>
    </row>
    <row r="46" spans="1:6" x14ac:dyDescent="0.2">
      <c r="A46" s="65">
        <v>12</v>
      </c>
      <c r="B46" s="16" t="s">
        <v>47</v>
      </c>
      <c r="C46" s="17">
        <v>4616</v>
      </c>
      <c r="D46" s="17">
        <v>4285</v>
      </c>
      <c r="E46" s="17">
        <f t="shared" si="0"/>
        <v>-331</v>
      </c>
      <c r="F46" s="18">
        <f t="shared" si="1"/>
        <v>-7.1707105719237441E-2</v>
      </c>
    </row>
    <row r="47" spans="1:6" x14ac:dyDescent="0.2">
      <c r="A47" s="65">
        <v>13</v>
      </c>
      <c r="B47" s="16" t="s">
        <v>48</v>
      </c>
      <c r="C47" s="17">
        <v>0</v>
      </c>
      <c r="D47" s="17">
        <v>198</v>
      </c>
      <c r="E47" s="17">
        <f t="shared" si="0"/>
        <v>198</v>
      </c>
      <c r="F47" s="18" t="e">
        <f t="shared" si="1"/>
        <v>#DIV/0!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19001</v>
      </c>
      <c r="D49" s="17">
        <v>11452</v>
      </c>
      <c r="E49" s="17">
        <f t="shared" si="0"/>
        <v>-7549</v>
      </c>
      <c r="F49" s="18">
        <f t="shared" si="1"/>
        <v>-0.39729487921688333</v>
      </c>
    </row>
    <row r="50" spans="1:6" x14ac:dyDescent="0.2">
      <c r="A50" s="65">
        <v>16</v>
      </c>
      <c r="B50" s="16" t="s">
        <v>51</v>
      </c>
      <c r="C50" s="17">
        <v>2037</v>
      </c>
      <c r="D50" s="17">
        <v>9549</v>
      </c>
      <c r="E50" s="17">
        <f t="shared" si="0"/>
        <v>7512</v>
      </c>
      <c r="F50" s="18">
        <f t="shared" si="1"/>
        <v>3.687776141384389</v>
      </c>
    </row>
    <row r="51" spans="1:6" x14ac:dyDescent="0.2">
      <c r="A51" s="67" t="s">
        <v>2</v>
      </c>
      <c r="B51" s="22" t="s">
        <v>52</v>
      </c>
      <c r="C51" s="23">
        <f>C52+C56+C57+C58</f>
        <v>98327146</v>
      </c>
      <c r="D51" s="23">
        <f>D52+D56+D57+D58</f>
        <v>102416592</v>
      </c>
      <c r="E51" s="23">
        <f t="shared" si="0"/>
        <v>4089446</v>
      </c>
      <c r="F51" s="24">
        <f t="shared" si="1"/>
        <v>4.1590203380864832E-2</v>
      </c>
    </row>
    <row r="52" spans="1:6" x14ac:dyDescent="0.2">
      <c r="A52" s="66">
        <v>1</v>
      </c>
      <c r="B52" s="28" t="s">
        <v>53</v>
      </c>
      <c r="C52" s="26">
        <f>C53+C54+C55</f>
        <v>95950146</v>
      </c>
      <c r="D52" s="26">
        <f>D53+D54+D55</f>
        <v>101858926</v>
      </c>
      <c r="E52" s="26">
        <f t="shared" si="0"/>
        <v>5908780</v>
      </c>
      <c r="F52" s="27">
        <f t="shared" si="1"/>
        <v>6.1581771850560907E-2</v>
      </c>
    </row>
    <row r="53" spans="1:6" x14ac:dyDescent="0.2">
      <c r="A53" s="66" t="s">
        <v>3</v>
      </c>
      <c r="B53" s="16" t="s">
        <v>54</v>
      </c>
      <c r="C53" s="17">
        <v>86845626</v>
      </c>
      <c r="D53" s="17">
        <v>86845626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1753085</v>
      </c>
      <c r="D54" s="17">
        <v>4269794</v>
      </c>
      <c r="E54" s="17">
        <f t="shared" si="0"/>
        <v>2516709</v>
      </c>
      <c r="F54" s="18">
        <f t="shared" si="1"/>
        <v>1.4355886907936579</v>
      </c>
    </row>
    <row r="55" spans="1:6" x14ac:dyDescent="0.2">
      <c r="A55" s="66" t="s">
        <v>5</v>
      </c>
      <c r="B55" s="16" t="s">
        <v>56</v>
      </c>
      <c r="C55" s="17">
        <v>7351435</v>
      </c>
      <c r="D55" s="17">
        <v>10743506</v>
      </c>
      <c r="E55" s="17">
        <f t="shared" si="0"/>
        <v>3392071</v>
      </c>
      <c r="F55" s="18">
        <f t="shared" si="1"/>
        <v>0.46141617248877265</v>
      </c>
    </row>
    <row r="56" spans="1:6" x14ac:dyDescent="0.2">
      <c r="A56" s="66" t="s">
        <v>6</v>
      </c>
      <c r="B56" s="28" t="s">
        <v>57</v>
      </c>
      <c r="C56" s="26">
        <v>2377000</v>
      </c>
      <c r="D56" s="26">
        <v>557666</v>
      </c>
      <c r="E56" s="26">
        <f t="shared" si="0"/>
        <v>-1819334</v>
      </c>
      <c r="F56" s="27">
        <f t="shared" si="1"/>
        <v>-0.76539082877576781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238044962</v>
      </c>
      <c r="D59" s="33">
        <f>D4+D32+D51</f>
        <v>229806473</v>
      </c>
      <c r="E59" s="33">
        <f t="shared" si="0"/>
        <v>-8238489</v>
      </c>
      <c r="F59" s="34">
        <f t="shared" si="1"/>
        <v>-3.4608961814533212E-2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0</v>
      </c>
      <c r="D60" s="14">
        <f>D61+D67</f>
        <v>24000000</v>
      </c>
      <c r="E60" s="14">
        <f t="shared" si="0"/>
        <v>24000000</v>
      </c>
      <c r="F60" s="15" t="e">
        <f t="shared" si="1"/>
        <v>#DIV/0!</v>
      </c>
    </row>
    <row r="61" spans="1:6" s="35" customFormat="1" x14ac:dyDescent="0.2">
      <c r="A61" s="72"/>
      <c r="B61" s="36" t="s">
        <v>61</v>
      </c>
      <c r="C61" s="37">
        <f>SUM(C62:C66)</f>
        <v>0</v>
      </c>
      <c r="D61" s="37">
        <f>SUM(D62:D66)</f>
        <v>0</v>
      </c>
      <c r="E61" s="37">
        <f t="shared" si="0"/>
        <v>0</v>
      </c>
      <c r="F61" s="38" t="e">
        <f t="shared" si="1"/>
        <v>#DIV/0!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24000000</v>
      </c>
      <c r="E67" s="37">
        <f t="shared" si="0"/>
        <v>24000000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24000000</v>
      </c>
      <c r="E70" s="40">
        <f t="shared" si="2"/>
        <v>24000000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238044962</v>
      </c>
      <c r="D71" s="43">
        <f>D59+D60</f>
        <v>253806473</v>
      </c>
      <c r="E71" s="43">
        <f t="shared" si="2"/>
        <v>15761511</v>
      </c>
      <c r="F71" s="44">
        <f t="shared" si="3"/>
        <v>6.6212327568604401E-2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449" priority="3" stopIfTrue="1"/>
    <cfRule type="duplicateValues" dxfId="448" priority="4" stopIfTrue="1"/>
  </conditionalFormatting>
  <conditionalFormatting sqref="B8">
    <cfRule type="duplicateValues" dxfId="447" priority="5" stopIfTrue="1"/>
  </conditionalFormatting>
  <conditionalFormatting sqref="B27">
    <cfRule type="duplicateValues" dxfId="446" priority="6" stopIfTrue="1"/>
    <cfRule type="duplicateValues" dxfId="445" priority="7" stopIfTrue="1"/>
  </conditionalFormatting>
  <conditionalFormatting sqref="B27">
    <cfRule type="duplicateValues" dxfId="444" priority="8" stopIfTrue="1"/>
  </conditionalFormatting>
  <conditionalFormatting sqref="B66">
    <cfRule type="duplicateValues" dxfId="443" priority="9" stopIfTrue="1"/>
    <cfRule type="duplicateValues" dxfId="442" priority="10" stopIfTrue="1"/>
  </conditionalFormatting>
  <conditionalFormatting sqref="B66">
    <cfRule type="duplicateValues" dxfId="441" priority="11" stopIfTrue="1"/>
  </conditionalFormatting>
  <conditionalFormatting sqref="B57">
    <cfRule type="duplicateValues" dxfId="440" priority="12" stopIfTrue="1"/>
    <cfRule type="duplicateValues" dxfId="439" priority="13" stopIfTrue="1"/>
  </conditionalFormatting>
  <conditionalFormatting sqref="B57">
    <cfRule type="duplicateValues" dxfId="438" priority="14" stopIfTrue="1"/>
  </conditionalFormatting>
  <conditionalFormatting sqref="B71">
    <cfRule type="duplicateValues" dxfId="437" priority="1" stopIfTrue="1"/>
  </conditionalFormatting>
  <conditionalFormatting sqref="B71">
    <cfRule type="duplicateValues" dxfId="436" priority="2" stopIfTrue="1"/>
  </conditionalFormatting>
  <conditionalFormatting sqref="B67:B70 B6:B7 B58:B65 B9:B26 B28:B56">
    <cfRule type="duplicateValues" dxfId="435" priority="15" stopIfTrue="1"/>
    <cfRule type="duplicateValues" dxfId="434" priority="16" stopIfTrue="1"/>
  </conditionalFormatting>
  <conditionalFormatting sqref="B67:B70 B4:B7 B58:B65 B9:B26 B28:B56">
    <cfRule type="duplicateValues" dxfId="433" priority="17" stopIfTrue="1"/>
  </conditionalFormatting>
  <conditionalFormatting sqref="B58:B70 B5:B56">
    <cfRule type="duplicateValues" dxfId="432" priority="18" stopIfTrue="1"/>
  </conditionalFormatting>
  <printOptions horizontalCentered="1"/>
  <pageMargins left="0" right="0" top="0" bottom="0" header="0.31496062992125984" footer="0.31496062992125984"/>
  <pageSetup paperSize="9" scale="80" orientation="portrait" errors="blank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workbookViewId="0">
      <selection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115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127604035</v>
      </c>
      <c r="D4" s="14">
        <f>SUM(D5:D31)</f>
        <v>123676624</v>
      </c>
      <c r="E4" s="14">
        <f>D4-C4</f>
        <v>-3927411</v>
      </c>
      <c r="F4" s="15">
        <f>D4/C4-100%</f>
        <v>-3.077810979880069E-2</v>
      </c>
    </row>
    <row r="5" spans="1:6" x14ac:dyDescent="0.2">
      <c r="A5" s="65">
        <v>1</v>
      </c>
      <c r="B5" s="16" t="s">
        <v>10</v>
      </c>
      <c r="C5" s="17">
        <v>31541794</v>
      </c>
      <c r="D5" s="17">
        <v>30988811</v>
      </c>
      <c r="E5" s="17">
        <f t="shared" ref="E5:E68" si="0">D5-C5</f>
        <v>-552983</v>
      </c>
      <c r="F5" s="18">
        <f t="shared" ref="F5:F68" si="1">D5/C5-100%</f>
        <v>-1.7531754851990988E-2</v>
      </c>
    </row>
    <row r="6" spans="1:6" x14ac:dyDescent="0.2">
      <c r="A6" s="66">
        <v>2</v>
      </c>
      <c r="B6" s="16" t="s">
        <v>11</v>
      </c>
      <c r="C6" s="17">
        <v>66380627</v>
      </c>
      <c r="D6" s="17">
        <v>63822144</v>
      </c>
      <c r="E6" s="17">
        <f t="shared" si="0"/>
        <v>-2558483</v>
      </c>
      <c r="F6" s="18">
        <f t="shared" si="1"/>
        <v>-3.8542615754442955E-2</v>
      </c>
    </row>
    <row r="7" spans="1:6" x14ac:dyDescent="0.2">
      <c r="A7" s="65">
        <v>3</v>
      </c>
      <c r="B7" s="16" t="s">
        <v>12</v>
      </c>
      <c r="C7" s="17">
        <v>-421437</v>
      </c>
      <c r="D7" s="17">
        <v>214850</v>
      </c>
      <c r="E7" s="17">
        <f t="shared" si="0"/>
        <v>636287</v>
      </c>
      <c r="F7" s="18">
        <f t="shared" si="1"/>
        <v>-1.5098033632547687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1889461</v>
      </c>
      <c r="D9" s="17">
        <v>361049</v>
      </c>
      <c r="E9" s="17">
        <f t="shared" si="0"/>
        <v>-1528412</v>
      </c>
      <c r="F9" s="18">
        <f t="shared" si="1"/>
        <v>-0.80891428825469269</v>
      </c>
    </row>
    <row r="10" spans="1:6" ht="25.5" x14ac:dyDescent="0.2">
      <c r="A10" s="65">
        <v>6</v>
      </c>
      <c r="B10" s="16" t="s">
        <v>83</v>
      </c>
      <c r="C10" s="17">
        <v>399491</v>
      </c>
      <c r="D10" s="17">
        <v>218358</v>
      </c>
      <c r="E10" s="17">
        <f t="shared" si="0"/>
        <v>-181133</v>
      </c>
      <c r="F10" s="18">
        <f t="shared" si="1"/>
        <v>-0.45340946354235767</v>
      </c>
    </row>
    <row r="11" spans="1:6" x14ac:dyDescent="0.2">
      <c r="A11" s="65">
        <v>7</v>
      </c>
      <c r="B11" s="16" t="s">
        <v>15</v>
      </c>
      <c r="C11" s="17">
        <v>486923</v>
      </c>
      <c r="D11" s="17">
        <v>697001</v>
      </c>
      <c r="E11" s="17">
        <f t="shared" si="0"/>
        <v>210078</v>
      </c>
      <c r="F11" s="18">
        <f t="shared" si="1"/>
        <v>0.43143987858449906</v>
      </c>
    </row>
    <row r="12" spans="1:6" x14ac:dyDescent="0.2">
      <c r="A12" s="66">
        <v>8</v>
      </c>
      <c r="B12" s="16" t="s">
        <v>16</v>
      </c>
      <c r="C12" s="17">
        <v>16690</v>
      </c>
      <c r="D12" s="17">
        <v>71550</v>
      </c>
      <c r="E12" s="17">
        <f t="shared" si="0"/>
        <v>54860</v>
      </c>
      <c r="F12" s="18">
        <f t="shared" si="1"/>
        <v>3.286998202516477</v>
      </c>
    </row>
    <row r="13" spans="1:6" ht="25.5" x14ac:dyDescent="0.2">
      <c r="A13" s="65">
        <v>9</v>
      </c>
      <c r="B13" s="16" t="s">
        <v>17</v>
      </c>
      <c r="C13" s="17">
        <v>5361661</v>
      </c>
      <c r="D13" s="17">
        <v>5508175</v>
      </c>
      <c r="E13" s="17">
        <f t="shared" si="0"/>
        <v>146514</v>
      </c>
      <c r="F13" s="18">
        <f t="shared" si="1"/>
        <v>2.7326233419084023E-2</v>
      </c>
    </row>
    <row r="14" spans="1:6" x14ac:dyDescent="0.2">
      <c r="A14" s="65">
        <v>10</v>
      </c>
      <c r="B14" s="16" t="s">
        <v>18</v>
      </c>
      <c r="C14" s="17">
        <v>3631203</v>
      </c>
      <c r="D14" s="17">
        <v>3698351</v>
      </c>
      <c r="E14" s="17">
        <f t="shared" si="0"/>
        <v>67148</v>
      </c>
      <c r="F14" s="18">
        <f t="shared" si="1"/>
        <v>1.8491943303637903E-2</v>
      </c>
    </row>
    <row r="15" spans="1:6" x14ac:dyDescent="0.2">
      <c r="A15" s="66">
        <v>11</v>
      </c>
      <c r="B15" s="16" t="s">
        <v>87</v>
      </c>
      <c r="C15" s="17">
        <v>205681</v>
      </c>
      <c r="D15" s="17">
        <v>1088900</v>
      </c>
      <c r="E15" s="17">
        <f t="shared" si="0"/>
        <v>883219</v>
      </c>
      <c r="F15" s="18">
        <f t="shared" si="1"/>
        <v>4.2941205069987021</v>
      </c>
    </row>
    <row r="16" spans="1:6" x14ac:dyDescent="0.2">
      <c r="A16" s="65">
        <v>12</v>
      </c>
      <c r="B16" s="16" t="s">
        <v>20</v>
      </c>
      <c r="C16" s="17">
        <v>2392665</v>
      </c>
      <c r="D16" s="17">
        <v>2607245</v>
      </c>
      <c r="E16" s="17">
        <f t="shared" si="0"/>
        <v>214580</v>
      </c>
      <c r="F16" s="18">
        <f t="shared" si="1"/>
        <v>8.9682425245489972E-2</v>
      </c>
    </row>
    <row r="17" spans="1:6" x14ac:dyDescent="0.2">
      <c r="A17" s="65">
        <v>13</v>
      </c>
      <c r="B17" s="16" t="s">
        <v>21</v>
      </c>
      <c r="C17" s="17">
        <v>112370</v>
      </c>
      <c r="D17" s="17">
        <v>0</v>
      </c>
      <c r="E17" s="17">
        <f t="shared" si="0"/>
        <v>-112370</v>
      </c>
      <c r="F17" s="18">
        <f t="shared" si="1"/>
        <v>-1</v>
      </c>
    </row>
    <row r="18" spans="1:6" x14ac:dyDescent="0.2">
      <c r="A18" s="66">
        <v>14</v>
      </c>
      <c r="B18" s="16" t="s">
        <v>22</v>
      </c>
      <c r="C18" s="17">
        <v>633006</v>
      </c>
      <c r="D18" s="17">
        <v>49290</v>
      </c>
      <c r="E18" s="17">
        <f t="shared" si="0"/>
        <v>-583716</v>
      </c>
      <c r="F18" s="18">
        <f t="shared" si="1"/>
        <v>-0.92213343949346449</v>
      </c>
    </row>
    <row r="19" spans="1:6" x14ac:dyDescent="0.2">
      <c r="A19" s="65">
        <v>15</v>
      </c>
      <c r="B19" s="16" t="s">
        <v>23</v>
      </c>
      <c r="C19" s="17">
        <v>331870</v>
      </c>
      <c r="D19" s="17">
        <v>276420</v>
      </c>
      <c r="E19" s="17">
        <f t="shared" si="0"/>
        <v>-55450</v>
      </c>
      <c r="F19" s="18">
        <f t="shared" si="1"/>
        <v>-0.16708349654985388</v>
      </c>
    </row>
    <row r="20" spans="1:6" x14ac:dyDescent="0.2">
      <c r="A20" s="65">
        <v>16</v>
      </c>
      <c r="B20" s="16" t="s">
        <v>24</v>
      </c>
      <c r="C20" s="17">
        <v>1768930</v>
      </c>
      <c r="D20" s="17">
        <v>1424000</v>
      </c>
      <c r="E20" s="17">
        <f t="shared" si="0"/>
        <v>-344930</v>
      </c>
      <c r="F20" s="18">
        <f t="shared" si="1"/>
        <v>-0.19499358369183628</v>
      </c>
    </row>
    <row r="21" spans="1:6" x14ac:dyDescent="0.2">
      <c r="A21" s="66">
        <v>17</v>
      </c>
      <c r="B21" s="16" t="s">
        <v>25</v>
      </c>
      <c r="C21" s="17">
        <v>1636889</v>
      </c>
      <c r="D21" s="17">
        <v>1669252</v>
      </c>
      <c r="E21" s="17">
        <f t="shared" si="0"/>
        <v>32363</v>
      </c>
      <c r="F21" s="18">
        <f t="shared" si="1"/>
        <v>1.977104128624485E-2</v>
      </c>
    </row>
    <row r="22" spans="1:6" x14ac:dyDescent="0.2">
      <c r="A22" s="65">
        <v>18</v>
      </c>
      <c r="B22" s="16" t="s">
        <v>26</v>
      </c>
      <c r="C22" s="17">
        <v>401120</v>
      </c>
      <c r="D22" s="17">
        <v>378320</v>
      </c>
      <c r="E22" s="17">
        <f t="shared" si="0"/>
        <v>-22800</v>
      </c>
      <c r="F22" s="18">
        <f t="shared" si="1"/>
        <v>-5.6840845632229797E-2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23606</v>
      </c>
      <c r="D25" s="17">
        <v>17790</v>
      </c>
      <c r="E25" s="17">
        <f t="shared" si="0"/>
        <v>-5816</v>
      </c>
      <c r="F25" s="18">
        <f t="shared" si="1"/>
        <v>-0.24637803948148773</v>
      </c>
    </row>
    <row r="26" spans="1:6" x14ac:dyDescent="0.2">
      <c r="A26" s="65">
        <v>22</v>
      </c>
      <c r="B26" s="16" t="s">
        <v>29</v>
      </c>
      <c r="C26" s="17">
        <v>94862</v>
      </c>
      <c r="D26" s="17">
        <v>55782</v>
      </c>
      <c r="E26" s="17">
        <f t="shared" si="0"/>
        <v>-39080</v>
      </c>
      <c r="F26" s="18">
        <f t="shared" si="1"/>
        <v>-0.41196685711876202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1282000</v>
      </c>
      <c r="E27" s="17">
        <f t="shared" si="0"/>
        <v>1282000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10716623</v>
      </c>
      <c r="D30" s="17">
        <v>7231289</v>
      </c>
      <c r="E30" s="17">
        <f t="shared" si="0"/>
        <v>-3485334</v>
      </c>
      <c r="F30" s="18">
        <f t="shared" si="1"/>
        <v>-0.32522689283741713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2016047</v>
      </c>
      <c r="E31" s="20">
        <f t="shared" si="0"/>
        <v>2016047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211741438</v>
      </c>
      <c r="D32" s="23">
        <f>D33+D34</f>
        <v>187069968</v>
      </c>
      <c r="E32" s="23">
        <f t="shared" si="0"/>
        <v>-24671470</v>
      </c>
      <c r="F32" s="24">
        <f t="shared" si="1"/>
        <v>-0.11651696632002662</v>
      </c>
    </row>
    <row r="33" spans="1:6" x14ac:dyDescent="0.2">
      <c r="A33" s="68" t="s">
        <v>1</v>
      </c>
      <c r="B33" s="25" t="s">
        <v>36</v>
      </c>
      <c r="C33" s="26">
        <v>114433519</v>
      </c>
      <c r="D33" s="26">
        <v>117489611</v>
      </c>
      <c r="E33" s="26">
        <f t="shared" si="0"/>
        <v>3056092</v>
      </c>
      <c r="F33" s="27">
        <f t="shared" si="1"/>
        <v>2.6706266019836278E-2</v>
      </c>
    </row>
    <row r="34" spans="1:6" x14ac:dyDescent="0.2">
      <c r="A34" s="69" t="s">
        <v>72</v>
      </c>
      <c r="B34" s="28" t="s">
        <v>76</v>
      </c>
      <c r="C34" s="26">
        <f>SUM(C35:C50)</f>
        <v>97307919</v>
      </c>
      <c r="D34" s="26">
        <f>SUM(D35:D50)</f>
        <v>69580357</v>
      </c>
      <c r="E34" s="26">
        <f t="shared" si="0"/>
        <v>-27727562</v>
      </c>
      <c r="F34" s="27">
        <f t="shared" si="1"/>
        <v>-0.28494661364611029</v>
      </c>
    </row>
    <row r="35" spans="1:6" x14ac:dyDescent="0.2">
      <c r="A35" s="65">
        <v>1</v>
      </c>
      <c r="B35" s="16" t="s">
        <v>37</v>
      </c>
      <c r="C35" s="17">
        <v>15732680</v>
      </c>
      <c r="D35" s="17">
        <v>16159789</v>
      </c>
      <c r="E35" s="17">
        <f t="shared" si="0"/>
        <v>427109</v>
      </c>
      <c r="F35" s="18">
        <f t="shared" si="1"/>
        <v>2.714788580203753E-2</v>
      </c>
    </row>
    <row r="36" spans="1:6" x14ac:dyDescent="0.2">
      <c r="A36" s="65">
        <v>2</v>
      </c>
      <c r="B36" s="16" t="s">
        <v>38</v>
      </c>
      <c r="C36" s="17">
        <v>8936290</v>
      </c>
      <c r="D36" s="17">
        <v>15259121</v>
      </c>
      <c r="E36" s="17">
        <f t="shared" si="0"/>
        <v>6322831</v>
      </c>
      <c r="F36" s="18">
        <f t="shared" si="1"/>
        <v>0.70754541314124775</v>
      </c>
    </row>
    <row r="37" spans="1:6" x14ac:dyDescent="0.2">
      <c r="A37" s="65">
        <v>3</v>
      </c>
      <c r="B37" s="16" t="s">
        <v>39</v>
      </c>
      <c r="C37" s="17">
        <v>62196350</v>
      </c>
      <c r="D37" s="17">
        <v>26369978</v>
      </c>
      <c r="E37" s="17">
        <f t="shared" si="0"/>
        <v>-35826372</v>
      </c>
      <c r="F37" s="18">
        <f t="shared" si="1"/>
        <v>-0.57602048994836519</v>
      </c>
    </row>
    <row r="38" spans="1:6" x14ac:dyDescent="0.2">
      <c r="A38" s="65">
        <v>4</v>
      </c>
      <c r="B38" s="16" t="s">
        <v>40</v>
      </c>
      <c r="C38" s="17">
        <v>6407795</v>
      </c>
      <c r="D38" s="17">
        <v>8238269</v>
      </c>
      <c r="E38" s="17">
        <f t="shared" si="0"/>
        <v>1830474</v>
      </c>
      <c r="F38" s="18">
        <f t="shared" si="1"/>
        <v>0.28566363312184606</v>
      </c>
    </row>
    <row r="39" spans="1:6" x14ac:dyDescent="0.2">
      <c r="A39" s="65">
        <v>5</v>
      </c>
      <c r="B39" s="16" t="s">
        <v>41</v>
      </c>
      <c r="C39" s="17">
        <v>2586254</v>
      </c>
      <c r="D39" s="17">
        <v>1954233</v>
      </c>
      <c r="E39" s="17">
        <f t="shared" si="0"/>
        <v>-632021</v>
      </c>
      <c r="F39" s="18">
        <f t="shared" si="1"/>
        <v>-0.24437700241352933</v>
      </c>
    </row>
    <row r="40" spans="1:6" x14ac:dyDescent="0.2">
      <c r="A40" s="65">
        <v>6</v>
      </c>
      <c r="B40" s="16" t="s">
        <v>42</v>
      </c>
      <c r="C40" s="17">
        <v>-26568</v>
      </c>
      <c r="D40" s="17">
        <v>-2295</v>
      </c>
      <c r="E40" s="17">
        <f t="shared" si="0"/>
        <v>24273</v>
      </c>
      <c r="F40" s="18">
        <f t="shared" si="1"/>
        <v>-0.91361788617886175</v>
      </c>
    </row>
    <row r="41" spans="1:6" ht="12" customHeight="1" x14ac:dyDescent="0.2">
      <c r="A41" s="65">
        <v>7</v>
      </c>
      <c r="B41" s="16" t="s">
        <v>43</v>
      </c>
      <c r="C41" s="17">
        <v>4580</v>
      </c>
      <c r="D41" s="17">
        <v>504</v>
      </c>
      <c r="E41" s="17">
        <f t="shared" si="0"/>
        <v>-4076</v>
      </c>
      <c r="F41" s="18">
        <f t="shared" si="1"/>
        <v>-0.88995633187772927</v>
      </c>
    </row>
    <row r="42" spans="1:6" x14ac:dyDescent="0.2">
      <c r="A42" s="65">
        <v>8</v>
      </c>
      <c r="B42" s="16" t="s">
        <v>44</v>
      </c>
      <c r="C42" s="17">
        <v>92199</v>
      </c>
      <c r="D42" s="17">
        <v>114</v>
      </c>
      <c r="E42" s="17">
        <f t="shared" si="0"/>
        <v>-92085</v>
      </c>
      <c r="F42" s="18">
        <f t="shared" si="1"/>
        <v>-0.99876354407314616</v>
      </c>
    </row>
    <row r="43" spans="1:6" x14ac:dyDescent="0.2">
      <c r="A43" s="65">
        <v>9</v>
      </c>
      <c r="B43" s="16" t="s">
        <v>45</v>
      </c>
      <c r="C43" s="17">
        <v>774750</v>
      </c>
      <c r="D43" s="17">
        <v>1226577</v>
      </c>
      <c r="E43" s="17">
        <f t="shared" si="0"/>
        <v>451827</v>
      </c>
      <c r="F43" s="18">
        <f t="shared" si="1"/>
        <v>0.58319070667957407</v>
      </c>
    </row>
    <row r="44" spans="1:6" x14ac:dyDescent="0.2">
      <c r="A44" s="65">
        <v>10</v>
      </c>
      <c r="B44" s="16" t="s">
        <v>46</v>
      </c>
      <c r="C44" s="17">
        <v>10031</v>
      </c>
      <c r="D44" s="17">
        <v>53740</v>
      </c>
      <c r="E44" s="17">
        <f t="shared" si="0"/>
        <v>43709</v>
      </c>
      <c r="F44" s="18">
        <f t="shared" si="1"/>
        <v>4.3573920845379321</v>
      </c>
    </row>
    <row r="45" spans="1:6" x14ac:dyDescent="0.2">
      <c r="A45" s="65">
        <v>11</v>
      </c>
      <c r="B45" s="16" t="s">
        <v>88</v>
      </c>
      <c r="C45" s="17">
        <v>252762</v>
      </c>
      <c r="D45" s="17">
        <v>196513</v>
      </c>
      <c r="E45" s="17">
        <f t="shared" si="0"/>
        <v>-56249</v>
      </c>
      <c r="F45" s="18">
        <f t="shared" si="1"/>
        <v>-0.22253740673044209</v>
      </c>
    </row>
    <row r="46" spans="1:6" x14ac:dyDescent="0.2">
      <c r="A46" s="65">
        <v>12</v>
      </c>
      <c r="B46" s="16" t="s">
        <v>47</v>
      </c>
      <c r="C46" s="17">
        <v>109242</v>
      </c>
      <c r="D46" s="17">
        <v>107928</v>
      </c>
      <c r="E46" s="17">
        <f t="shared" si="0"/>
        <v>-1314</v>
      </c>
      <c r="F46" s="18">
        <f t="shared" si="1"/>
        <v>-1.2028340748063915E-2</v>
      </c>
    </row>
    <row r="47" spans="1:6" x14ac:dyDescent="0.2">
      <c r="A47" s="65">
        <v>13</v>
      </c>
      <c r="B47" s="16" t="s">
        <v>48</v>
      </c>
      <c r="C47" s="17">
        <v>5</v>
      </c>
      <c r="D47" s="17">
        <v>10</v>
      </c>
      <c r="E47" s="17">
        <f t="shared" si="0"/>
        <v>5</v>
      </c>
      <c r="F47" s="18">
        <f t="shared" si="1"/>
        <v>1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226971</v>
      </c>
      <c r="D49" s="17">
        <v>0</v>
      </c>
      <c r="E49" s="17">
        <f t="shared" si="0"/>
        <v>-226971</v>
      </c>
      <c r="F49" s="18">
        <f t="shared" si="1"/>
        <v>-1</v>
      </c>
    </row>
    <row r="50" spans="1:6" x14ac:dyDescent="0.2">
      <c r="A50" s="65">
        <v>16</v>
      </c>
      <c r="B50" s="16" t="s">
        <v>51</v>
      </c>
      <c r="C50" s="17">
        <v>4578</v>
      </c>
      <c r="D50" s="17">
        <v>15876</v>
      </c>
      <c r="E50" s="17">
        <f t="shared" si="0"/>
        <v>11298</v>
      </c>
      <c r="F50" s="18">
        <f t="shared" si="1"/>
        <v>2.4678899082568808</v>
      </c>
    </row>
    <row r="51" spans="1:6" x14ac:dyDescent="0.2">
      <c r="A51" s="67" t="s">
        <v>2</v>
      </c>
      <c r="B51" s="22" t="s">
        <v>52</v>
      </c>
      <c r="C51" s="23">
        <f>C52+C56+C57+C58</f>
        <v>137950863</v>
      </c>
      <c r="D51" s="23">
        <f>D52+D56+D57+D58</f>
        <v>142088066</v>
      </c>
      <c r="E51" s="23">
        <f t="shared" si="0"/>
        <v>4137203</v>
      </c>
      <c r="F51" s="24">
        <f t="shared" si="1"/>
        <v>2.9990410426065983E-2</v>
      </c>
    </row>
    <row r="52" spans="1:6" x14ac:dyDescent="0.2">
      <c r="A52" s="66">
        <v>1</v>
      </c>
      <c r="B52" s="28" t="s">
        <v>53</v>
      </c>
      <c r="C52" s="26">
        <f>C53+C54+C55</f>
        <v>137914397</v>
      </c>
      <c r="D52" s="26">
        <f>D53+D54+D55</f>
        <v>142053272</v>
      </c>
      <c r="E52" s="26">
        <f t="shared" si="0"/>
        <v>4138875</v>
      </c>
      <c r="F52" s="27">
        <f t="shared" si="1"/>
        <v>3.0010463664645437E-2</v>
      </c>
    </row>
    <row r="53" spans="1:6" x14ac:dyDescent="0.2">
      <c r="A53" s="66" t="s">
        <v>3</v>
      </c>
      <c r="B53" s="16" t="s">
        <v>54</v>
      </c>
      <c r="C53" s="17">
        <v>112547106</v>
      </c>
      <c r="D53" s="17">
        <v>112547106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3903962</v>
      </c>
      <c r="D54" s="17">
        <v>6622422</v>
      </c>
      <c r="E54" s="17">
        <f t="shared" si="0"/>
        <v>2718460</v>
      </c>
      <c r="F54" s="18">
        <f t="shared" si="1"/>
        <v>0.69633362209980532</v>
      </c>
    </row>
    <row r="55" spans="1:6" x14ac:dyDescent="0.2">
      <c r="A55" s="66" t="s">
        <v>5</v>
      </c>
      <c r="B55" s="16" t="s">
        <v>56</v>
      </c>
      <c r="C55" s="17">
        <v>21463329</v>
      </c>
      <c r="D55" s="17">
        <v>22883744</v>
      </c>
      <c r="E55" s="17">
        <f t="shared" si="0"/>
        <v>1420415</v>
      </c>
      <c r="F55" s="18">
        <f t="shared" si="1"/>
        <v>6.6178690174296895E-2</v>
      </c>
    </row>
    <row r="56" spans="1:6" x14ac:dyDescent="0.2">
      <c r="A56" s="66" t="s">
        <v>6</v>
      </c>
      <c r="B56" s="28" t="s">
        <v>57</v>
      </c>
      <c r="C56" s="26">
        <v>36466</v>
      </c>
      <c r="D56" s="26">
        <v>34794</v>
      </c>
      <c r="E56" s="26">
        <f t="shared" si="0"/>
        <v>-1672</v>
      </c>
      <c r="F56" s="27">
        <f t="shared" si="1"/>
        <v>-4.5850929633082904E-2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477296336</v>
      </c>
      <c r="D59" s="33">
        <f>D4+D32+D51</f>
        <v>452834658</v>
      </c>
      <c r="E59" s="33">
        <f t="shared" si="0"/>
        <v>-24461678</v>
      </c>
      <c r="F59" s="34">
        <f t="shared" si="1"/>
        <v>-5.1250504466474722E-2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1004932</v>
      </c>
      <c r="D60" s="14">
        <f>D61+D67</f>
        <v>314769</v>
      </c>
      <c r="E60" s="14">
        <f t="shared" si="0"/>
        <v>-690163</v>
      </c>
      <c r="F60" s="15">
        <f t="shared" si="1"/>
        <v>-0.68677582164763384</v>
      </c>
    </row>
    <row r="61" spans="1:6" s="35" customFormat="1" x14ac:dyDescent="0.2">
      <c r="A61" s="72"/>
      <c r="B61" s="36" t="s">
        <v>61</v>
      </c>
      <c r="C61" s="37">
        <f>SUM(C62:C66)</f>
        <v>1004932</v>
      </c>
      <c r="D61" s="37">
        <f>SUM(D62:D66)</f>
        <v>314769</v>
      </c>
      <c r="E61" s="37">
        <f t="shared" si="0"/>
        <v>-690163</v>
      </c>
      <c r="F61" s="38">
        <f t="shared" si="1"/>
        <v>-0.68677582164763384</v>
      </c>
    </row>
    <row r="62" spans="1:6" x14ac:dyDescent="0.2">
      <c r="A62" s="65">
        <v>1</v>
      </c>
      <c r="B62" s="16" t="s">
        <v>62</v>
      </c>
      <c r="C62" s="17">
        <v>421899</v>
      </c>
      <c r="D62" s="17">
        <v>0</v>
      </c>
      <c r="E62" s="17">
        <f t="shared" si="0"/>
        <v>-421899</v>
      </c>
      <c r="F62" s="18">
        <f t="shared" si="1"/>
        <v>-1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583033</v>
      </c>
      <c r="D65" s="17">
        <v>314769</v>
      </c>
      <c r="E65" s="17">
        <f t="shared" si="0"/>
        <v>-268264</v>
      </c>
      <c r="F65" s="18">
        <f t="shared" si="1"/>
        <v>-0.46011803791552108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478301268</v>
      </c>
      <c r="D71" s="43">
        <f>D59+D60</f>
        <v>453149427</v>
      </c>
      <c r="E71" s="43">
        <f t="shared" si="2"/>
        <v>-25151841</v>
      </c>
      <c r="F71" s="44">
        <f t="shared" si="3"/>
        <v>-5.2585771108597634E-2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431" priority="3" stopIfTrue="1"/>
    <cfRule type="duplicateValues" dxfId="430" priority="4" stopIfTrue="1"/>
  </conditionalFormatting>
  <conditionalFormatting sqref="B8">
    <cfRule type="duplicateValues" dxfId="429" priority="5" stopIfTrue="1"/>
  </conditionalFormatting>
  <conditionalFormatting sqref="B27">
    <cfRule type="duplicateValues" dxfId="428" priority="6" stopIfTrue="1"/>
    <cfRule type="duplicateValues" dxfId="427" priority="7" stopIfTrue="1"/>
  </conditionalFormatting>
  <conditionalFormatting sqref="B27">
    <cfRule type="duplicateValues" dxfId="426" priority="8" stopIfTrue="1"/>
  </conditionalFormatting>
  <conditionalFormatting sqref="B66">
    <cfRule type="duplicateValues" dxfId="425" priority="9" stopIfTrue="1"/>
    <cfRule type="duplicateValues" dxfId="424" priority="10" stopIfTrue="1"/>
  </conditionalFormatting>
  <conditionalFormatting sqref="B66">
    <cfRule type="duplicateValues" dxfId="423" priority="11" stopIfTrue="1"/>
  </conditionalFormatting>
  <conditionalFormatting sqref="B57">
    <cfRule type="duplicateValues" dxfId="422" priority="12" stopIfTrue="1"/>
    <cfRule type="duplicateValues" dxfId="421" priority="13" stopIfTrue="1"/>
  </conditionalFormatting>
  <conditionalFormatting sqref="B57">
    <cfRule type="duplicateValues" dxfId="420" priority="14" stopIfTrue="1"/>
  </conditionalFormatting>
  <conditionalFormatting sqref="B71">
    <cfRule type="duplicateValues" dxfId="419" priority="1" stopIfTrue="1"/>
  </conditionalFormatting>
  <conditionalFormatting sqref="B71">
    <cfRule type="duplicateValues" dxfId="418" priority="2" stopIfTrue="1"/>
  </conditionalFormatting>
  <conditionalFormatting sqref="B67:B70 B6:B7 B58:B65 B9:B26 B28:B56">
    <cfRule type="duplicateValues" dxfId="417" priority="15" stopIfTrue="1"/>
    <cfRule type="duplicateValues" dxfId="416" priority="16" stopIfTrue="1"/>
  </conditionalFormatting>
  <conditionalFormatting sqref="B67:B70 B4:B7 B58:B65 B9:B26 B28:B56">
    <cfRule type="duplicateValues" dxfId="415" priority="17" stopIfTrue="1"/>
  </conditionalFormatting>
  <conditionalFormatting sqref="B58:B70 B5:B56">
    <cfRule type="duplicateValues" dxfId="414" priority="18" stopIfTrue="1"/>
  </conditionalFormatting>
  <printOptions horizontalCentered="1"/>
  <pageMargins left="0" right="0" top="0" bottom="0" header="0.31496062992125984" footer="0.31496062992125984"/>
  <pageSetup paperSize="9" scale="80" orientation="portrait" errors="blank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workbookViewId="0">
      <selection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5" width="10.85546875" style="2" bestFit="1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114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59537534</v>
      </c>
      <c r="D4" s="14">
        <f>SUM(D5:D31)</f>
        <v>46236865</v>
      </c>
      <c r="E4" s="14">
        <f>D4-C4</f>
        <v>-13300669</v>
      </c>
      <c r="F4" s="15">
        <f>D4/C4-100%</f>
        <v>-0.22339972965625343</v>
      </c>
    </row>
    <row r="5" spans="1:6" x14ac:dyDescent="0.2">
      <c r="A5" s="65">
        <v>1</v>
      </c>
      <c r="B5" s="16" t="s">
        <v>10</v>
      </c>
      <c r="C5" s="17">
        <v>174694</v>
      </c>
      <c r="D5" s="17">
        <v>56095</v>
      </c>
      <c r="E5" s="17">
        <f t="shared" ref="E5:E68" si="0">D5-C5</f>
        <v>-118599</v>
      </c>
      <c r="F5" s="18">
        <f t="shared" ref="F5:F68" si="1">D5/C5-100%</f>
        <v>-0.67889566899836284</v>
      </c>
    </row>
    <row r="6" spans="1:6" x14ac:dyDescent="0.2">
      <c r="A6" s="66">
        <v>2</v>
      </c>
      <c r="B6" s="16" t="s">
        <v>11</v>
      </c>
      <c r="C6" s="17">
        <v>26259701</v>
      </c>
      <c r="D6" s="17">
        <v>32134453</v>
      </c>
      <c r="E6" s="17">
        <f t="shared" si="0"/>
        <v>5874752</v>
      </c>
      <c r="F6" s="18">
        <f t="shared" si="1"/>
        <v>0.22371739876246122</v>
      </c>
    </row>
    <row r="7" spans="1:6" x14ac:dyDescent="0.2">
      <c r="A7" s="65">
        <v>3</v>
      </c>
      <c r="B7" s="16" t="s">
        <v>12</v>
      </c>
      <c r="C7" s="17">
        <v>4300094</v>
      </c>
      <c r="D7" s="17">
        <v>1343229</v>
      </c>
      <c r="E7" s="17">
        <f t="shared" si="0"/>
        <v>-2956865</v>
      </c>
      <c r="F7" s="18">
        <f t="shared" si="1"/>
        <v>-0.68762799138809516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47498</v>
      </c>
      <c r="D9" s="17">
        <v>59450</v>
      </c>
      <c r="E9" s="17">
        <f t="shared" si="0"/>
        <v>11952</v>
      </c>
      <c r="F9" s="18">
        <f t="shared" si="1"/>
        <v>0.25163164764832202</v>
      </c>
    </row>
    <row r="10" spans="1:6" ht="25.5" x14ac:dyDescent="0.2">
      <c r="A10" s="65">
        <v>6</v>
      </c>
      <c r="B10" s="16" t="s">
        <v>83</v>
      </c>
      <c r="C10" s="17">
        <v>2255567</v>
      </c>
      <c r="D10" s="17">
        <v>1522175</v>
      </c>
      <c r="E10" s="17">
        <f t="shared" si="0"/>
        <v>-733392</v>
      </c>
      <c r="F10" s="18">
        <f t="shared" si="1"/>
        <v>-0.32514751279833409</v>
      </c>
    </row>
    <row r="11" spans="1:6" x14ac:dyDescent="0.2">
      <c r="A11" s="65">
        <v>7</v>
      </c>
      <c r="B11" s="16" t="s">
        <v>15</v>
      </c>
      <c r="C11" s="17">
        <v>-2804</v>
      </c>
      <c r="D11" s="17">
        <v>0</v>
      </c>
      <c r="E11" s="17">
        <f t="shared" si="0"/>
        <v>2804</v>
      </c>
      <c r="F11" s="18">
        <f t="shared" si="1"/>
        <v>-1</v>
      </c>
    </row>
    <row r="12" spans="1:6" x14ac:dyDescent="0.2">
      <c r="A12" s="66">
        <v>8</v>
      </c>
      <c r="B12" s="16" t="s">
        <v>16</v>
      </c>
      <c r="C12" s="17">
        <v>5223</v>
      </c>
      <c r="D12" s="17">
        <v>2879</v>
      </c>
      <c r="E12" s="17">
        <f t="shared" si="0"/>
        <v>-2344</v>
      </c>
      <c r="F12" s="18">
        <f t="shared" si="1"/>
        <v>-0.44878422362626846</v>
      </c>
    </row>
    <row r="13" spans="1:6" ht="25.5" x14ac:dyDescent="0.2">
      <c r="A13" s="65">
        <v>9</v>
      </c>
      <c r="B13" s="16" t="s">
        <v>17</v>
      </c>
      <c r="C13" s="17">
        <v>2618233</v>
      </c>
      <c r="D13" s="17">
        <v>2745845</v>
      </c>
      <c r="E13" s="17">
        <f t="shared" si="0"/>
        <v>127612</v>
      </c>
      <c r="F13" s="18">
        <f t="shared" si="1"/>
        <v>4.873974165018935E-2</v>
      </c>
    </row>
    <row r="14" spans="1:6" x14ac:dyDescent="0.2">
      <c r="A14" s="65">
        <v>10</v>
      </c>
      <c r="B14" s="16" t="s">
        <v>18</v>
      </c>
      <c r="C14" s="17">
        <v>757155</v>
      </c>
      <c r="D14" s="17">
        <v>643841</v>
      </c>
      <c r="E14" s="17">
        <f t="shared" si="0"/>
        <v>-113314</v>
      </c>
      <c r="F14" s="18">
        <f t="shared" si="1"/>
        <v>-0.14965759983094606</v>
      </c>
    </row>
    <row r="15" spans="1:6" x14ac:dyDescent="0.2">
      <c r="A15" s="66">
        <v>11</v>
      </c>
      <c r="B15" s="16" t="s">
        <v>87</v>
      </c>
      <c r="C15" s="17">
        <v>959307</v>
      </c>
      <c r="D15" s="17">
        <v>1023804</v>
      </c>
      <c r="E15" s="17">
        <f t="shared" si="0"/>
        <v>64497</v>
      </c>
      <c r="F15" s="18">
        <f t="shared" si="1"/>
        <v>6.7232908756008181E-2</v>
      </c>
    </row>
    <row r="16" spans="1:6" x14ac:dyDescent="0.2">
      <c r="A16" s="65">
        <v>12</v>
      </c>
      <c r="B16" s="16" t="s">
        <v>20</v>
      </c>
      <c r="C16" s="17">
        <v>1049284</v>
      </c>
      <c r="D16" s="17">
        <v>933278</v>
      </c>
      <c r="E16" s="17">
        <f t="shared" si="0"/>
        <v>-116006</v>
      </c>
      <c r="F16" s="18">
        <f t="shared" si="1"/>
        <v>-0.11055729430735628</v>
      </c>
    </row>
    <row r="17" spans="1:6" x14ac:dyDescent="0.2">
      <c r="A17" s="65">
        <v>13</v>
      </c>
      <c r="B17" s="16" t="s">
        <v>21</v>
      </c>
      <c r="C17" s="17">
        <v>1664042</v>
      </c>
      <c r="D17" s="17">
        <v>1683355</v>
      </c>
      <c r="E17" s="17">
        <f t="shared" si="0"/>
        <v>19313</v>
      </c>
      <c r="F17" s="18">
        <f t="shared" si="1"/>
        <v>1.1606077250454039E-2</v>
      </c>
    </row>
    <row r="18" spans="1:6" x14ac:dyDescent="0.2">
      <c r="A18" s="66">
        <v>14</v>
      </c>
      <c r="B18" s="16" t="s">
        <v>22</v>
      </c>
      <c r="C18" s="17">
        <v>292725</v>
      </c>
      <c r="D18" s="17">
        <v>267488</v>
      </c>
      <c r="E18" s="17">
        <f t="shared" si="0"/>
        <v>-25237</v>
      </c>
      <c r="F18" s="18">
        <f t="shared" si="1"/>
        <v>-8.6214023400802753E-2</v>
      </c>
    </row>
    <row r="19" spans="1:6" x14ac:dyDescent="0.2">
      <c r="A19" s="65">
        <v>15</v>
      </c>
      <c r="B19" s="16" t="s">
        <v>23</v>
      </c>
      <c r="C19" s="17">
        <v>794095</v>
      </c>
      <c r="D19" s="17">
        <v>592742</v>
      </c>
      <c r="E19" s="17">
        <f t="shared" si="0"/>
        <v>-201353</v>
      </c>
      <c r="F19" s="18">
        <f t="shared" si="1"/>
        <v>-0.25356286086677282</v>
      </c>
    </row>
    <row r="20" spans="1:6" x14ac:dyDescent="0.2">
      <c r="A20" s="65">
        <v>16</v>
      </c>
      <c r="B20" s="16" t="s">
        <v>24</v>
      </c>
      <c r="C20" s="17">
        <v>205386</v>
      </c>
      <c r="D20" s="17">
        <v>71529</v>
      </c>
      <c r="E20" s="17">
        <f t="shared" si="0"/>
        <v>-133857</v>
      </c>
      <c r="F20" s="18">
        <f t="shared" si="1"/>
        <v>-0.65173380853612217</v>
      </c>
    </row>
    <row r="21" spans="1:6" x14ac:dyDescent="0.2">
      <c r="A21" s="66">
        <v>17</v>
      </c>
      <c r="B21" s="16" t="s">
        <v>25</v>
      </c>
      <c r="C21" s="17">
        <v>99178</v>
      </c>
      <c r="D21" s="17">
        <v>108908</v>
      </c>
      <c r="E21" s="17">
        <f t="shared" si="0"/>
        <v>9730</v>
      </c>
      <c r="F21" s="18">
        <f t="shared" si="1"/>
        <v>9.8106434894835504E-2</v>
      </c>
    </row>
    <row r="22" spans="1:6" x14ac:dyDescent="0.2">
      <c r="A22" s="65">
        <v>18</v>
      </c>
      <c r="B22" s="16" t="s">
        <v>26</v>
      </c>
      <c r="C22" s="17">
        <v>230480</v>
      </c>
      <c r="D22" s="17">
        <v>224040</v>
      </c>
      <c r="E22" s="17">
        <f t="shared" si="0"/>
        <v>-6440</v>
      </c>
      <c r="F22" s="18">
        <f t="shared" si="1"/>
        <v>-2.7941686914265906E-2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2863768</v>
      </c>
      <c r="D25" s="17">
        <v>1570125</v>
      </c>
      <c r="E25" s="17">
        <f t="shared" si="0"/>
        <v>-1293643</v>
      </c>
      <c r="F25" s="18">
        <f t="shared" si="1"/>
        <v>-0.45172758407803981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203000</v>
      </c>
      <c r="E27" s="17">
        <f t="shared" si="0"/>
        <v>203000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51173</v>
      </c>
      <c r="D28" s="17">
        <v>15157</v>
      </c>
      <c r="E28" s="17">
        <f t="shared" si="0"/>
        <v>-36016</v>
      </c>
      <c r="F28" s="18">
        <f t="shared" si="1"/>
        <v>-0.70380864909229479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1315947</v>
      </c>
      <c r="D30" s="17">
        <v>1035472</v>
      </c>
      <c r="E30" s="17">
        <f t="shared" si="0"/>
        <v>-280475</v>
      </c>
      <c r="F30" s="18">
        <f t="shared" si="1"/>
        <v>-0.21313548341992494</v>
      </c>
    </row>
    <row r="31" spans="1:6" x14ac:dyDescent="0.2">
      <c r="A31" s="65">
        <v>27</v>
      </c>
      <c r="B31" s="19" t="s">
        <v>34</v>
      </c>
      <c r="C31" s="20">
        <v>13596788</v>
      </c>
      <c r="D31" s="20">
        <v>0</v>
      </c>
      <c r="E31" s="20">
        <f t="shared" si="0"/>
        <v>-13596788</v>
      </c>
      <c r="F31" s="21">
        <f t="shared" si="1"/>
        <v>-1</v>
      </c>
    </row>
    <row r="32" spans="1:6" x14ac:dyDescent="0.2">
      <c r="A32" s="67" t="s">
        <v>79</v>
      </c>
      <c r="B32" s="22" t="s">
        <v>35</v>
      </c>
      <c r="C32" s="23">
        <f>C33+C34</f>
        <v>96608308</v>
      </c>
      <c r="D32" s="23">
        <f>D33+D34</f>
        <v>99706751</v>
      </c>
      <c r="E32" s="23">
        <f t="shared" si="0"/>
        <v>3098443</v>
      </c>
      <c r="F32" s="24">
        <f t="shared" si="1"/>
        <v>3.2072220952260144E-2</v>
      </c>
    </row>
    <row r="33" spans="1:6" x14ac:dyDescent="0.2">
      <c r="A33" s="68" t="s">
        <v>1</v>
      </c>
      <c r="B33" s="25" t="s">
        <v>36</v>
      </c>
      <c r="C33" s="26">
        <v>59535923</v>
      </c>
      <c r="D33" s="26">
        <v>62066048</v>
      </c>
      <c r="E33" s="26">
        <f t="shared" si="0"/>
        <v>2530125</v>
      </c>
      <c r="F33" s="27">
        <f t="shared" si="1"/>
        <v>4.2497451496636751E-2</v>
      </c>
    </row>
    <row r="34" spans="1:6" x14ac:dyDescent="0.2">
      <c r="A34" s="69" t="s">
        <v>72</v>
      </c>
      <c r="B34" s="28" t="s">
        <v>76</v>
      </c>
      <c r="C34" s="26">
        <f>SUM(C35:C50)</f>
        <v>37072385</v>
      </c>
      <c r="D34" s="26">
        <f>SUM(D35:D50)</f>
        <v>37640703</v>
      </c>
      <c r="E34" s="26">
        <f t="shared" si="0"/>
        <v>568318</v>
      </c>
      <c r="F34" s="27">
        <f t="shared" si="1"/>
        <v>1.5329955167437959E-2</v>
      </c>
    </row>
    <row r="35" spans="1:6" x14ac:dyDescent="0.2">
      <c r="A35" s="65">
        <v>1</v>
      </c>
      <c r="B35" s="16" t="s">
        <v>37</v>
      </c>
      <c r="C35" s="17">
        <v>7487377</v>
      </c>
      <c r="D35" s="17">
        <v>9179241</v>
      </c>
      <c r="E35" s="17">
        <f t="shared" si="0"/>
        <v>1691864</v>
      </c>
      <c r="F35" s="18">
        <f t="shared" si="1"/>
        <v>0.22596217607314273</v>
      </c>
    </row>
    <row r="36" spans="1:6" x14ac:dyDescent="0.2">
      <c r="A36" s="65">
        <v>2</v>
      </c>
      <c r="B36" s="16" t="s">
        <v>38</v>
      </c>
      <c r="C36" s="17">
        <v>5679504</v>
      </c>
      <c r="D36" s="17">
        <v>6762646</v>
      </c>
      <c r="E36" s="17">
        <f t="shared" si="0"/>
        <v>1083142</v>
      </c>
      <c r="F36" s="18">
        <f t="shared" si="1"/>
        <v>0.19071066769210843</v>
      </c>
    </row>
    <row r="37" spans="1:6" x14ac:dyDescent="0.2">
      <c r="A37" s="65">
        <v>3</v>
      </c>
      <c r="B37" s="16" t="s">
        <v>39</v>
      </c>
      <c r="C37" s="17">
        <v>14248978</v>
      </c>
      <c r="D37" s="17">
        <v>11335630</v>
      </c>
      <c r="E37" s="17">
        <f t="shared" si="0"/>
        <v>-2913348</v>
      </c>
      <c r="F37" s="18">
        <f t="shared" si="1"/>
        <v>-0.20446013742178559</v>
      </c>
    </row>
    <row r="38" spans="1:6" x14ac:dyDescent="0.2">
      <c r="A38" s="65">
        <v>4</v>
      </c>
      <c r="B38" s="16" t="s">
        <v>40</v>
      </c>
      <c r="C38" s="17">
        <v>3073186</v>
      </c>
      <c r="D38" s="17">
        <v>4333552</v>
      </c>
      <c r="E38" s="17">
        <f t="shared" si="0"/>
        <v>1260366</v>
      </c>
      <c r="F38" s="18">
        <f t="shared" si="1"/>
        <v>0.41011705767239603</v>
      </c>
    </row>
    <row r="39" spans="1:6" x14ac:dyDescent="0.2">
      <c r="A39" s="65">
        <v>5</v>
      </c>
      <c r="B39" s="16" t="s">
        <v>41</v>
      </c>
      <c r="C39" s="17">
        <v>5721013</v>
      </c>
      <c r="D39" s="17">
        <v>4279604</v>
      </c>
      <c r="E39" s="17">
        <f t="shared" si="0"/>
        <v>-1441409</v>
      </c>
      <c r="F39" s="18">
        <f t="shared" si="1"/>
        <v>-0.25194996061012276</v>
      </c>
    </row>
    <row r="40" spans="1:6" x14ac:dyDescent="0.2">
      <c r="A40" s="65">
        <v>6</v>
      </c>
      <c r="B40" s="16" t="s">
        <v>42</v>
      </c>
      <c r="C40" s="17">
        <v>-3615</v>
      </c>
      <c r="D40" s="17">
        <v>-28907</v>
      </c>
      <c r="E40" s="17">
        <f t="shared" si="0"/>
        <v>-25292</v>
      </c>
      <c r="F40" s="18">
        <f t="shared" si="1"/>
        <v>6.9964038727524205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65">
        <v>9</v>
      </c>
      <c r="B43" s="16" t="s">
        <v>45</v>
      </c>
      <c r="C43" s="17">
        <v>393605</v>
      </c>
      <c r="D43" s="17">
        <v>337260</v>
      </c>
      <c r="E43" s="17">
        <f t="shared" si="0"/>
        <v>-56345</v>
      </c>
      <c r="F43" s="18">
        <f t="shared" si="1"/>
        <v>-0.14315112866960533</v>
      </c>
    </row>
    <row r="44" spans="1:6" x14ac:dyDescent="0.2">
      <c r="A44" s="65">
        <v>10</v>
      </c>
      <c r="B44" s="16" t="s">
        <v>46</v>
      </c>
      <c r="C44" s="17">
        <v>306</v>
      </c>
      <c r="D44" s="17">
        <v>2680</v>
      </c>
      <c r="E44" s="17">
        <f t="shared" si="0"/>
        <v>2374</v>
      </c>
      <c r="F44" s="18">
        <f t="shared" si="1"/>
        <v>7.7581699346405237</v>
      </c>
    </row>
    <row r="45" spans="1:6" x14ac:dyDescent="0.2">
      <c r="A45" s="65">
        <v>11</v>
      </c>
      <c r="B45" s="16" t="s">
        <v>88</v>
      </c>
      <c r="C45" s="17">
        <v>228084</v>
      </c>
      <c r="D45" s="17">
        <v>271401</v>
      </c>
      <c r="E45" s="17">
        <f t="shared" si="0"/>
        <v>43317</v>
      </c>
      <c r="F45" s="18">
        <f t="shared" si="1"/>
        <v>0.18991687273109914</v>
      </c>
    </row>
    <row r="46" spans="1:6" x14ac:dyDescent="0.2">
      <c r="A46" s="65">
        <v>12</v>
      </c>
      <c r="B46" s="16" t="s">
        <v>47</v>
      </c>
      <c r="C46" s="17">
        <v>86885</v>
      </c>
      <c r="D46" s="17">
        <v>815204</v>
      </c>
      <c r="E46" s="17">
        <f t="shared" si="0"/>
        <v>728319</v>
      </c>
      <c r="F46" s="18">
        <f t="shared" si="1"/>
        <v>8.3825631581976179</v>
      </c>
    </row>
    <row r="47" spans="1:6" x14ac:dyDescent="0.2">
      <c r="A47" s="65">
        <v>13</v>
      </c>
      <c r="B47" s="16" t="s">
        <v>48</v>
      </c>
      <c r="C47" s="17">
        <v>5</v>
      </c>
      <c r="D47" s="17">
        <v>1</v>
      </c>
      <c r="E47" s="17">
        <f t="shared" si="0"/>
        <v>-4</v>
      </c>
      <c r="F47" s="18">
        <f t="shared" si="1"/>
        <v>-0.8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206435</v>
      </c>
      <c r="D49" s="17">
        <v>352391</v>
      </c>
      <c r="E49" s="17">
        <f t="shared" si="0"/>
        <v>145956</v>
      </c>
      <c r="F49" s="18">
        <f t="shared" si="1"/>
        <v>0.70703126892242119</v>
      </c>
    </row>
    <row r="50" spans="1:6" x14ac:dyDescent="0.2">
      <c r="A50" s="65">
        <v>16</v>
      </c>
      <c r="B50" s="16" t="s">
        <v>51</v>
      </c>
      <c r="C50" s="17">
        <v>-49378</v>
      </c>
      <c r="D50" s="17">
        <v>0</v>
      </c>
      <c r="E50" s="17">
        <f t="shared" si="0"/>
        <v>49378</v>
      </c>
      <c r="F50" s="18">
        <f t="shared" si="1"/>
        <v>-1</v>
      </c>
    </row>
    <row r="51" spans="1:6" x14ac:dyDescent="0.2">
      <c r="A51" s="67" t="s">
        <v>2</v>
      </c>
      <c r="B51" s="22" t="s">
        <v>52</v>
      </c>
      <c r="C51" s="23">
        <f>C52+C56+C57+C58</f>
        <v>89829542</v>
      </c>
      <c r="D51" s="23">
        <f>D52+D56+D57+D58</f>
        <v>373276842</v>
      </c>
      <c r="E51" s="23">
        <f t="shared" si="0"/>
        <v>283447300</v>
      </c>
      <c r="F51" s="24">
        <f t="shared" si="1"/>
        <v>3.1553906842806789</v>
      </c>
    </row>
    <row r="52" spans="1:6" x14ac:dyDescent="0.2">
      <c r="A52" s="66">
        <v>1</v>
      </c>
      <c r="B52" s="28" t="s">
        <v>53</v>
      </c>
      <c r="C52" s="26">
        <f>C53+C54+C55</f>
        <v>87829542</v>
      </c>
      <c r="D52" s="26">
        <f>D53+D54+D55</f>
        <v>367735842</v>
      </c>
      <c r="E52" s="26">
        <f t="shared" si="0"/>
        <v>279906300</v>
      </c>
      <c r="F52" s="27">
        <f t="shared" si="1"/>
        <v>3.1869265582644166</v>
      </c>
    </row>
    <row r="53" spans="1:6" x14ac:dyDescent="0.2">
      <c r="A53" s="66" t="s">
        <v>3</v>
      </c>
      <c r="B53" s="16" t="s">
        <v>54</v>
      </c>
      <c r="C53" s="17">
        <v>76511790</v>
      </c>
      <c r="D53" s="17">
        <v>76511790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1166601</v>
      </c>
      <c r="D54" s="17">
        <v>3912183</v>
      </c>
      <c r="E54" s="17">
        <f t="shared" si="0"/>
        <v>2745582</v>
      </c>
      <c r="F54" s="18">
        <f t="shared" si="1"/>
        <v>2.3534884677794721</v>
      </c>
    </row>
    <row r="55" spans="1:6" x14ac:dyDescent="0.2">
      <c r="A55" s="66" t="s">
        <v>5</v>
      </c>
      <c r="B55" s="16" t="s">
        <v>56</v>
      </c>
      <c r="C55" s="17">
        <v>10151151</v>
      </c>
      <c r="D55" s="17">
        <v>287311869</v>
      </c>
      <c r="E55" s="17">
        <f t="shared" si="0"/>
        <v>277160718</v>
      </c>
      <c r="F55" s="18">
        <f t="shared" si="1"/>
        <v>27.303378503580529</v>
      </c>
    </row>
    <row r="56" spans="1:6" x14ac:dyDescent="0.2">
      <c r="A56" s="66" t="s">
        <v>6</v>
      </c>
      <c r="B56" s="28" t="s">
        <v>57</v>
      </c>
      <c r="C56" s="26">
        <v>2000000</v>
      </c>
      <c r="D56" s="26">
        <v>5541000</v>
      </c>
      <c r="E56" s="26">
        <f t="shared" si="0"/>
        <v>3541000</v>
      </c>
      <c r="F56" s="27">
        <f t="shared" si="1"/>
        <v>1.7705000000000002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245975384</v>
      </c>
      <c r="D59" s="33">
        <f>D4+D32+D51</f>
        <v>519220458</v>
      </c>
      <c r="E59" s="33">
        <f t="shared" si="0"/>
        <v>273245074</v>
      </c>
      <c r="F59" s="34">
        <f t="shared" si="1"/>
        <v>1.1108634919338107</v>
      </c>
    </row>
    <row r="60" spans="1:6" ht="13.5" thickTop="1" x14ac:dyDescent="0.2">
      <c r="A60" s="64" t="s">
        <v>8</v>
      </c>
      <c r="B60" s="13" t="s">
        <v>71</v>
      </c>
      <c r="C60" s="14">
        <f>C61+C67</f>
        <v>40000000</v>
      </c>
      <c r="D60" s="14">
        <f>D61+D67</f>
        <v>39000000</v>
      </c>
      <c r="E60" s="14">
        <f t="shared" si="0"/>
        <v>-1000000</v>
      </c>
      <c r="F60" s="15">
        <f t="shared" si="1"/>
        <v>-2.5000000000000022E-2</v>
      </c>
    </row>
    <row r="61" spans="1:6" s="35" customFormat="1" x14ac:dyDescent="0.2">
      <c r="A61" s="72"/>
      <c r="B61" s="36" t="s">
        <v>61</v>
      </c>
      <c r="C61" s="37">
        <f>SUM(C62:C66)</f>
        <v>0</v>
      </c>
      <c r="D61" s="37">
        <f>SUM(D62:D66)</f>
        <v>0</v>
      </c>
      <c r="E61" s="37">
        <f t="shared" si="0"/>
        <v>0</v>
      </c>
      <c r="F61" s="38" t="e">
        <f t="shared" si="1"/>
        <v>#DIV/0!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40000000</v>
      </c>
      <c r="D67" s="37">
        <f>SUM(D68:D70)</f>
        <v>39000000</v>
      </c>
      <c r="E67" s="37">
        <f t="shared" si="0"/>
        <v>-1000000</v>
      </c>
      <c r="F67" s="38">
        <f t="shared" si="1"/>
        <v>-2.5000000000000022E-2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40000000</v>
      </c>
      <c r="D70" s="40">
        <v>39000000</v>
      </c>
      <c r="E70" s="40">
        <f t="shared" si="2"/>
        <v>-1000000</v>
      </c>
      <c r="F70" s="41">
        <f t="shared" si="3"/>
        <v>-2.5000000000000022E-2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285975384</v>
      </c>
      <c r="D71" s="43">
        <f>D59+D60</f>
        <v>558220458</v>
      </c>
      <c r="E71" s="43">
        <f t="shared" si="2"/>
        <v>272245074</v>
      </c>
      <c r="F71" s="44">
        <f t="shared" si="3"/>
        <v>0.95198779066942341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413" priority="3" stopIfTrue="1"/>
    <cfRule type="duplicateValues" dxfId="412" priority="4" stopIfTrue="1"/>
  </conditionalFormatting>
  <conditionalFormatting sqref="B8">
    <cfRule type="duplicateValues" dxfId="411" priority="5" stopIfTrue="1"/>
  </conditionalFormatting>
  <conditionalFormatting sqref="B27">
    <cfRule type="duplicateValues" dxfId="410" priority="6" stopIfTrue="1"/>
    <cfRule type="duplicateValues" dxfId="409" priority="7" stopIfTrue="1"/>
  </conditionalFormatting>
  <conditionalFormatting sqref="B27">
    <cfRule type="duplicateValues" dxfId="408" priority="8" stopIfTrue="1"/>
  </conditionalFormatting>
  <conditionalFormatting sqref="B66">
    <cfRule type="duplicateValues" dxfId="407" priority="9" stopIfTrue="1"/>
    <cfRule type="duplicateValues" dxfId="406" priority="10" stopIfTrue="1"/>
  </conditionalFormatting>
  <conditionalFormatting sqref="B66">
    <cfRule type="duplicateValues" dxfId="405" priority="11" stopIfTrue="1"/>
  </conditionalFormatting>
  <conditionalFormatting sqref="B57">
    <cfRule type="duplicateValues" dxfId="404" priority="12" stopIfTrue="1"/>
    <cfRule type="duplicateValues" dxfId="403" priority="13" stopIfTrue="1"/>
  </conditionalFormatting>
  <conditionalFormatting sqref="B57">
    <cfRule type="duplicateValues" dxfId="402" priority="14" stopIfTrue="1"/>
  </conditionalFormatting>
  <conditionalFormatting sqref="B71">
    <cfRule type="duplicateValues" dxfId="401" priority="1" stopIfTrue="1"/>
  </conditionalFormatting>
  <conditionalFormatting sqref="B71">
    <cfRule type="duplicateValues" dxfId="400" priority="2" stopIfTrue="1"/>
  </conditionalFormatting>
  <conditionalFormatting sqref="B67:B70 B6:B7 B58:B65 B9:B26 B28:B56">
    <cfRule type="duplicateValues" dxfId="399" priority="15" stopIfTrue="1"/>
    <cfRule type="duplicateValues" dxfId="398" priority="16" stopIfTrue="1"/>
  </conditionalFormatting>
  <conditionalFormatting sqref="B67:B70 B4:B7 B58:B65 B9:B26 B28:B56">
    <cfRule type="duplicateValues" dxfId="397" priority="17" stopIfTrue="1"/>
  </conditionalFormatting>
  <conditionalFormatting sqref="B58:B70 B5:B56">
    <cfRule type="duplicateValues" dxfId="396" priority="18" stopIfTrue="1"/>
  </conditionalFormatting>
  <printOptions horizontalCentered="1"/>
  <pageMargins left="0" right="0" top="0" bottom="0" header="0.31496062992125984" footer="0.31496062992125984"/>
  <pageSetup paperSize="9" scale="80" orientation="portrait" errors="blank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113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20587824</v>
      </c>
      <c r="D4" s="14">
        <f>SUM(D5:D31)</f>
        <v>20180054</v>
      </c>
      <c r="E4" s="14">
        <f>D4-C4</f>
        <v>-407770</v>
      </c>
      <c r="F4" s="15">
        <f>D4/C4-100%</f>
        <v>-1.9806367103196498E-2</v>
      </c>
    </row>
    <row r="5" spans="1:6" x14ac:dyDescent="0.2">
      <c r="A5" s="65">
        <v>1</v>
      </c>
      <c r="B5" s="16" t="s">
        <v>10</v>
      </c>
      <c r="C5" s="17">
        <v>0</v>
      </c>
      <c r="D5" s="17">
        <v>0</v>
      </c>
      <c r="E5" s="17">
        <f t="shared" ref="E5:E68" si="0">D5-C5</f>
        <v>0</v>
      </c>
      <c r="F5" s="18" t="e">
        <f t="shared" ref="F5:F68" si="1">D5/C5-100%</f>
        <v>#DIV/0!</v>
      </c>
    </row>
    <row r="6" spans="1:6" x14ac:dyDescent="0.2">
      <c r="A6" s="66">
        <v>2</v>
      </c>
      <c r="B6" s="16" t="s">
        <v>11</v>
      </c>
      <c r="C6" s="17">
        <v>13883620</v>
      </c>
      <c r="D6" s="17">
        <v>11482687</v>
      </c>
      <c r="E6" s="17">
        <f t="shared" si="0"/>
        <v>-2400933</v>
      </c>
      <c r="F6" s="18">
        <f t="shared" si="1"/>
        <v>-0.17293277977933708</v>
      </c>
    </row>
    <row r="7" spans="1:6" x14ac:dyDescent="0.2">
      <c r="A7" s="65">
        <v>3</v>
      </c>
      <c r="B7" s="16" t="s">
        <v>12</v>
      </c>
      <c r="C7" s="17">
        <v>7515</v>
      </c>
      <c r="D7" s="17">
        <v>0</v>
      </c>
      <c r="E7" s="17">
        <f t="shared" si="0"/>
        <v>-7515</v>
      </c>
      <c r="F7" s="18">
        <f t="shared" si="1"/>
        <v>-1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141746</v>
      </c>
      <c r="D9" s="17">
        <v>253143</v>
      </c>
      <c r="E9" s="17">
        <f t="shared" si="0"/>
        <v>111397</v>
      </c>
      <c r="F9" s="18">
        <f t="shared" si="1"/>
        <v>0.78589166537327326</v>
      </c>
    </row>
    <row r="10" spans="1:6" ht="15.75" customHeight="1" x14ac:dyDescent="0.2">
      <c r="A10" s="65">
        <v>6</v>
      </c>
      <c r="B10" s="16" t="s">
        <v>83</v>
      </c>
      <c r="C10" s="17">
        <v>0</v>
      </c>
      <c r="D10" s="17">
        <v>0</v>
      </c>
      <c r="E10" s="17">
        <f t="shared" si="0"/>
        <v>0</v>
      </c>
      <c r="F10" s="18" t="e">
        <f t="shared" si="1"/>
        <v>#DIV/0!</v>
      </c>
    </row>
    <row r="11" spans="1:6" x14ac:dyDescent="0.2">
      <c r="A11" s="65">
        <v>7</v>
      </c>
      <c r="B11" s="16" t="s">
        <v>15</v>
      </c>
      <c r="C11" s="17">
        <v>1724985</v>
      </c>
      <c r="D11" s="17">
        <v>1630516</v>
      </c>
      <c r="E11" s="17">
        <f t="shared" si="0"/>
        <v>-94469</v>
      </c>
      <c r="F11" s="18">
        <f t="shared" si="1"/>
        <v>-5.4765113899541196E-2</v>
      </c>
    </row>
    <row r="12" spans="1:6" x14ac:dyDescent="0.2">
      <c r="A12" s="66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65">
        <v>9</v>
      </c>
      <c r="B13" s="16" t="s">
        <v>17</v>
      </c>
      <c r="C13" s="17">
        <v>2639410</v>
      </c>
      <c r="D13" s="17">
        <v>2770027</v>
      </c>
      <c r="E13" s="17">
        <f t="shared" si="0"/>
        <v>130617</v>
      </c>
      <c r="F13" s="18">
        <f t="shared" si="1"/>
        <v>4.9487196002136802E-2</v>
      </c>
    </row>
    <row r="14" spans="1:6" x14ac:dyDescent="0.2">
      <c r="A14" s="65">
        <v>10</v>
      </c>
      <c r="B14" s="16" t="s">
        <v>18</v>
      </c>
      <c r="C14" s="17">
        <v>410499</v>
      </c>
      <c r="D14" s="17">
        <v>638886</v>
      </c>
      <c r="E14" s="17">
        <f t="shared" si="0"/>
        <v>228387</v>
      </c>
      <c r="F14" s="18">
        <f t="shared" si="1"/>
        <v>0.55636432731870245</v>
      </c>
    </row>
    <row r="15" spans="1:6" x14ac:dyDescent="0.2">
      <c r="A15" s="66">
        <v>11</v>
      </c>
      <c r="B15" s="16" t="s">
        <v>87</v>
      </c>
      <c r="C15" s="17">
        <v>0</v>
      </c>
      <c r="D15" s="17">
        <v>0</v>
      </c>
      <c r="E15" s="17">
        <f t="shared" si="0"/>
        <v>0</v>
      </c>
      <c r="F15" s="18" t="e">
        <f t="shared" si="1"/>
        <v>#DIV/0!</v>
      </c>
    </row>
    <row r="16" spans="1:6" x14ac:dyDescent="0.2">
      <c r="A16" s="65">
        <v>12</v>
      </c>
      <c r="B16" s="16" t="s">
        <v>20</v>
      </c>
      <c r="C16" s="17">
        <v>562779</v>
      </c>
      <c r="D16" s="17">
        <v>896475</v>
      </c>
      <c r="E16" s="17">
        <f t="shared" si="0"/>
        <v>333696</v>
      </c>
      <c r="F16" s="18">
        <f t="shared" si="1"/>
        <v>0.5929432334895226</v>
      </c>
    </row>
    <row r="17" spans="1:6" x14ac:dyDescent="0.2">
      <c r="A17" s="65">
        <v>13</v>
      </c>
      <c r="B17" s="16" t="s">
        <v>21</v>
      </c>
      <c r="C17" s="17">
        <v>271232</v>
      </c>
      <c r="D17" s="17">
        <v>0</v>
      </c>
      <c r="E17" s="17">
        <f t="shared" si="0"/>
        <v>-271232</v>
      </c>
      <c r="F17" s="18">
        <f t="shared" si="1"/>
        <v>-1</v>
      </c>
    </row>
    <row r="18" spans="1:6" x14ac:dyDescent="0.2">
      <c r="A18" s="66">
        <v>14</v>
      </c>
      <c r="B18" s="16" t="s">
        <v>22</v>
      </c>
      <c r="C18" s="17">
        <v>483346</v>
      </c>
      <c r="D18" s="17">
        <v>443024</v>
      </c>
      <c r="E18" s="17">
        <f t="shared" si="0"/>
        <v>-40322</v>
      </c>
      <c r="F18" s="18">
        <f t="shared" si="1"/>
        <v>-8.3422641337675296E-2</v>
      </c>
    </row>
    <row r="19" spans="1:6" x14ac:dyDescent="0.2">
      <c r="A19" s="65">
        <v>15</v>
      </c>
      <c r="B19" s="16" t="s">
        <v>23</v>
      </c>
      <c r="C19" s="17">
        <v>286196</v>
      </c>
      <c r="D19" s="17">
        <v>1239114</v>
      </c>
      <c r="E19" s="17">
        <f t="shared" si="0"/>
        <v>952918</v>
      </c>
      <c r="F19" s="18">
        <f t="shared" si="1"/>
        <v>3.3295992955876397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0</v>
      </c>
      <c r="D21" s="17">
        <v>0</v>
      </c>
      <c r="E21" s="17">
        <f t="shared" si="0"/>
        <v>0</v>
      </c>
      <c r="F21" s="18" t="e">
        <f t="shared" si="1"/>
        <v>#DIV/0!</v>
      </c>
    </row>
    <row r="22" spans="1:6" x14ac:dyDescent="0.2">
      <c r="A22" s="65">
        <v>18</v>
      </c>
      <c r="B22" s="16" t="s">
        <v>26</v>
      </c>
      <c r="C22" s="17">
        <v>53360</v>
      </c>
      <c r="D22" s="17">
        <v>86744</v>
      </c>
      <c r="E22" s="17">
        <f t="shared" si="0"/>
        <v>33384</v>
      </c>
      <c r="F22" s="18">
        <f t="shared" si="1"/>
        <v>0.62563718140929536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100</v>
      </c>
      <c r="D24" s="17">
        <v>12210</v>
      </c>
      <c r="E24" s="17">
        <f t="shared" si="0"/>
        <v>12110</v>
      </c>
      <c r="F24" s="18">
        <f t="shared" si="1"/>
        <v>121.1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630000</v>
      </c>
      <c r="E27" s="17">
        <f t="shared" si="0"/>
        <v>630000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6853</v>
      </c>
      <c r="D28" s="17">
        <v>3801</v>
      </c>
      <c r="E28" s="17">
        <f t="shared" si="0"/>
        <v>-3052</v>
      </c>
      <c r="F28" s="18">
        <f t="shared" si="1"/>
        <v>-0.44535240040858015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116183</v>
      </c>
      <c r="D30" s="17">
        <v>93427</v>
      </c>
      <c r="E30" s="17">
        <f t="shared" si="0"/>
        <v>-22756</v>
      </c>
      <c r="F30" s="18">
        <f t="shared" si="1"/>
        <v>-0.19586342235955345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82278775</v>
      </c>
      <c r="D32" s="23">
        <f>D33+D34</f>
        <v>90297781</v>
      </c>
      <c r="E32" s="23">
        <f t="shared" si="0"/>
        <v>8019006</v>
      </c>
      <c r="F32" s="24">
        <f t="shared" si="1"/>
        <v>9.7461416993629202E-2</v>
      </c>
    </row>
    <row r="33" spans="1:6" x14ac:dyDescent="0.2">
      <c r="A33" s="68" t="s">
        <v>1</v>
      </c>
      <c r="B33" s="25" t="s">
        <v>36</v>
      </c>
      <c r="C33" s="26">
        <v>58224058</v>
      </c>
      <c r="D33" s="26">
        <v>59758477</v>
      </c>
      <c r="E33" s="26">
        <f t="shared" si="0"/>
        <v>1534419</v>
      </c>
      <c r="F33" s="27">
        <f t="shared" si="1"/>
        <v>2.6353693863110594E-2</v>
      </c>
    </row>
    <row r="34" spans="1:6" x14ac:dyDescent="0.2">
      <c r="A34" s="69" t="s">
        <v>72</v>
      </c>
      <c r="B34" s="28" t="s">
        <v>76</v>
      </c>
      <c r="C34" s="26">
        <f>SUM(C35:C50)</f>
        <v>24054717</v>
      </c>
      <c r="D34" s="26">
        <f>SUM(D35:D50)</f>
        <v>30539304</v>
      </c>
      <c r="E34" s="26">
        <f t="shared" si="0"/>
        <v>6484587</v>
      </c>
      <c r="F34" s="27">
        <f t="shared" si="1"/>
        <v>0.26957652422183975</v>
      </c>
    </row>
    <row r="35" spans="1:6" x14ac:dyDescent="0.2">
      <c r="A35" s="65">
        <v>1</v>
      </c>
      <c r="B35" s="16" t="s">
        <v>37</v>
      </c>
      <c r="C35" s="17">
        <v>3866832</v>
      </c>
      <c r="D35" s="17">
        <v>4949306</v>
      </c>
      <c r="E35" s="17">
        <f t="shared" si="0"/>
        <v>1082474</v>
      </c>
      <c r="F35" s="18">
        <f t="shared" si="1"/>
        <v>0.27993820264236979</v>
      </c>
    </row>
    <row r="36" spans="1:6" x14ac:dyDescent="0.2">
      <c r="A36" s="65">
        <v>2</v>
      </c>
      <c r="B36" s="16" t="s">
        <v>38</v>
      </c>
      <c r="C36" s="17">
        <v>6355506</v>
      </c>
      <c r="D36" s="17">
        <v>5720218</v>
      </c>
      <c r="E36" s="17">
        <f t="shared" si="0"/>
        <v>-635288</v>
      </c>
      <c r="F36" s="18">
        <f t="shared" si="1"/>
        <v>-9.9958681496013058E-2</v>
      </c>
    </row>
    <row r="37" spans="1:6" x14ac:dyDescent="0.2">
      <c r="A37" s="65">
        <v>3</v>
      </c>
      <c r="B37" s="16" t="s">
        <v>39</v>
      </c>
      <c r="C37" s="17">
        <v>8542032</v>
      </c>
      <c r="D37" s="17">
        <v>14623133</v>
      </c>
      <c r="E37" s="17">
        <f t="shared" si="0"/>
        <v>6081101</v>
      </c>
      <c r="F37" s="18">
        <f t="shared" si="1"/>
        <v>0.71190332698355618</v>
      </c>
    </row>
    <row r="38" spans="1:6" x14ac:dyDescent="0.2">
      <c r="A38" s="65">
        <v>4</v>
      </c>
      <c r="B38" s="16" t="s">
        <v>40</v>
      </c>
      <c r="C38" s="17">
        <v>3115599</v>
      </c>
      <c r="D38" s="17">
        <v>3781699</v>
      </c>
      <c r="E38" s="17">
        <f t="shared" si="0"/>
        <v>666100</v>
      </c>
      <c r="F38" s="18">
        <f t="shared" si="1"/>
        <v>0.21379516426857248</v>
      </c>
    </row>
    <row r="39" spans="1:6" x14ac:dyDescent="0.2">
      <c r="A39" s="65">
        <v>5</v>
      </c>
      <c r="B39" s="16" t="s">
        <v>41</v>
      </c>
      <c r="C39" s="17">
        <v>0</v>
      </c>
      <c r="D39" s="17">
        <v>20000</v>
      </c>
      <c r="E39" s="17">
        <f t="shared" si="0"/>
        <v>20000</v>
      </c>
      <c r="F39" s="18" t="e">
        <f t="shared" si="1"/>
        <v>#DIV/0!</v>
      </c>
    </row>
    <row r="40" spans="1:6" x14ac:dyDescent="0.2">
      <c r="A40" s="65">
        <v>6</v>
      </c>
      <c r="B40" s="16" t="s">
        <v>42</v>
      </c>
      <c r="C40" s="17">
        <v>8057</v>
      </c>
      <c r="D40" s="17">
        <v>6</v>
      </c>
      <c r="E40" s="17">
        <f t="shared" si="0"/>
        <v>-8051</v>
      </c>
      <c r="F40" s="18">
        <f t="shared" si="1"/>
        <v>-0.99925530594514089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65">
        <v>9</v>
      </c>
      <c r="B43" s="16" t="s">
        <v>45</v>
      </c>
      <c r="C43" s="17">
        <v>1270119</v>
      </c>
      <c r="D43" s="17">
        <v>916871</v>
      </c>
      <c r="E43" s="17">
        <f t="shared" si="0"/>
        <v>-353248</v>
      </c>
      <c r="F43" s="18">
        <f t="shared" si="1"/>
        <v>-0.27812197124836335</v>
      </c>
    </row>
    <row r="44" spans="1:6" x14ac:dyDescent="0.2">
      <c r="A44" s="65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65">
        <v>11</v>
      </c>
      <c r="B45" s="16" t="s">
        <v>88</v>
      </c>
      <c r="C45" s="17">
        <v>157703</v>
      </c>
      <c r="D45" s="17">
        <v>154019</v>
      </c>
      <c r="E45" s="17">
        <f t="shared" si="0"/>
        <v>-3684</v>
      </c>
      <c r="F45" s="18">
        <f t="shared" si="1"/>
        <v>-2.3360367272658111E-2</v>
      </c>
    </row>
    <row r="46" spans="1:6" x14ac:dyDescent="0.2">
      <c r="A46" s="65">
        <v>12</v>
      </c>
      <c r="B46" s="16" t="s">
        <v>47</v>
      </c>
      <c r="C46" s="17">
        <v>0</v>
      </c>
      <c r="D46" s="17">
        <v>3878</v>
      </c>
      <c r="E46" s="17">
        <f t="shared" si="0"/>
        <v>3878</v>
      </c>
      <c r="F46" s="18" t="e">
        <f t="shared" si="1"/>
        <v>#DIV/0!</v>
      </c>
    </row>
    <row r="47" spans="1:6" x14ac:dyDescent="0.2">
      <c r="A47" s="65">
        <v>13</v>
      </c>
      <c r="B47" s="16" t="s">
        <v>48</v>
      </c>
      <c r="C47" s="17">
        <v>0</v>
      </c>
      <c r="D47" s="17">
        <v>215</v>
      </c>
      <c r="E47" s="17">
        <f t="shared" si="0"/>
        <v>215</v>
      </c>
      <c r="F47" s="18" t="e">
        <f t="shared" si="1"/>
        <v>#DIV/0!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737702</v>
      </c>
      <c r="D49" s="17">
        <v>362647</v>
      </c>
      <c r="E49" s="17">
        <f t="shared" si="0"/>
        <v>-375055</v>
      </c>
      <c r="F49" s="18">
        <f t="shared" si="1"/>
        <v>-0.50840989993249308</v>
      </c>
    </row>
    <row r="50" spans="1:6" x14ac:dyDescent="0.2">
      <c r="A50" s="65">
        <v>16</v>
      </c>
      <c r="B50" s="16" t="s">
        <v>51</v>
      </c>
      <c r="C50" s="17">
        <v>1167</v>
      </c>
      <c r="D50" s="17">
        <v>7312</v>
      </c>
      <c r="E50" s="17">
        <f t="shared" si="0"/>
        <v>6145</v>
      </c>
      <c r="F50" s="18">
        <f t="shared" si="1"/>
        <v>5.2656383890317056</v>
      </c>
    </row>
    <row r="51" spans="1:6" x14ac:dyDescent="0.2">
      <c r="A51" s="67" t="s">
        <v>2</v>
      </c>
      <c r="B51" s="22" t="s">
        <v>52</v>
      </c>
      <c r="C51" s="23">
        <f>C52+C56+C57+C58</f>
        <v>73248362</v>
      </c>
      <c r="D51" s="23">
        <f>D52+D56+D57+D58</f>
        <v>85680011</v>
      </c>
      <c r="E51" s="23">
        <f t="shared" si="0"/>
        <v>12431649</v>
      </c>
      <c r="F51" s="24">
        <f t="shared" si="1"/>
        <v>0.16971913993107446</v>
      </c>
    </row>
    <row r="52" spans="1:6" x14ac:dyDescent="0.2">
      <c r="A52" s="66">
        <v>1</v>
      </c>
      <c r="B52" s="28" t="s">
        <v>53</v>
      </c>
      <c r="C52" s="26">
        <f>C53+C54+C55</f>
        <v>70993362</v>
      </c>
      <c r="D52" s="26">
        <f>D53+D54+D55</f>
        <v>84236511</v>
      </c>
      <c r="E52" s="26">
        <f t="shared" si="0"/>
        <v>13243149</v>
      </c>
      <c r="F52" s="27">
        <f t="shared" si="1"/>
        <v>0.18654066559067872</v>
      </c>
    </row>
    <row r="53" spans="1:6" x14ac:dyDescent="0.2">
      <c r="A53" s="66" t="s">
        <v>3</v>
      </c>
      <c r="B53" s="16" t="s">
        <v>54</v>
      </c>
      <c r="C53" s="17">
        <v>62758179</v>
      </c>
      <c r="D53" s="17">
        <v>62758179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2585842</v>
      </c>
      <c r="D54" s="17">
        <v>2441143</v>
      </c>
      <c r="E54" s="17">
        <f t="shared" si="0"/>
        <v>-144699</v>
      </c>
      <c r="F54" s="18">
        <f t="shared" si="1"/>
        <v>-5.5958175325483972E-2</v>
      </c>
    </row>
    <row r="55" spans="1:6" x14ac:dyDescent="0.2">
      <c r="A55" s="66" t="s">
        <v>5</v>
      </c>
      <c r="B55" s="16" t="s">
        <v>56</v>
      </c>
      <c r="C55" s="17">
        <v>5649341</v>
      </c>
      <c r="D55" s="17">
        <v>19037189</v>
      </c>
      <c r="E55" s="17">
        <f t="shared" si="0"/>
        <v>13387848</v>
      </c>
      <c r="F55" s="18">
        <f t="shared" si="1"/>
        <v>2.3698070270497036</v>
      </c>
    </row>
    <row r="56" spans="1:6" x14ac:dyDescent="0.2">
      <c r="A56" s="66" t="s">
        <v>6</v>
      </c>
      <c r="B56" s="28" t="s">
        <v>57</v>
      </c>
      <c r="C56" s="26">
        <v>2255000</v>
      </c>
      <c r="D56" s="26">
        <v>1443500</v>
      </c>
      <c r="E56" s="26">
        <f t="shared" si="0"/>
        <v>-811500</v>
      </c>
      <c r="F56" s="27">
        <f t="shared" si="1"/>
        <v>-0.35986696230598669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176114961</v>
      </c>
      <c r="D59" s="33">
        <f>D4+D32+D51</f>
        <v>196157846</v>
      </c>
      <c r="E59" s="33">
        <f t="shared" si="0"/>
        <v>20042885</v>
      </c>
      <c r="F59" s="34">
        <f t="shared" si="1"/>
        <v>0.11380569195367785</v>
      </c>
    </row>
    <row r="60" spans="1:6" ht="13.5" thickTop="1" x14ac:dyDescent="0.2">
      <c r="A60" s="64" t="s">
        <v>8</v>
      </c>
      <c r="B60" s="13" t="s">
        <v>71</v>
      </c>
      <c r="C60" s="14">
        <f>C61+C67</f>
        <v>40500</v>
      </c>
      <c r="D60" s="14">
        <f>D61+D67</f>
        <v>112631</v>
      </c>
      <c r="E60" s="14">
        <f t="shared" si="0"/>
        <v>72131</v>
      </c>
      <c r="F60" s="15">
        <f t="shared" si="1"/>
        <v>1.7810123456790126</v>
      </c>
    </row>
    <row r="61" spans="1:6" s="35" customFormat="1" x14ac:dyDescent="0.2">
      <c r="A61" s="72"/>
      <c r="B61" s="36" t="s">
        <v>61</v>
      </c>
      <c r="C61" s="37">
        <f>SUM(C62:C66)</f>
        <v>40500</v>
      </c>
      <c r="D61" s="37">
        <f>SUM(D62:D66)</f>
        <v>112631</v>
      </c>
      <c r="E61" s="37">
        <f t="shared" si="0"/>
        <v>72131</v>
      </c>
      <c r="F61" s="38">
        <f t="shared" si="1"/>
        <v>1.7810123456790126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112631</v>
      </c>
      <c r="E63" s="17">
        <f t="shared" si="0"/>
        <v>112631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40500</v>
      </c>
      <c r="D64" s="17">
        <v>0</v>
      </c>
      <c r="E64" s="17">
        <f t="shared" si="0"/>
        <v>-40500</v>
      </c>
      <c r="F64" s="18">
        <f t="shared" si="1"/>
        <v>-1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176155461</v>
      </c>
      <c r="D71" s="43">
        <f>D59+D60</f>
        <v>196270477</v>
      </c>
      <c r="E71" s="43">
        <f t="shared" si="2"/>
        <v>20115016</v>
      </c>
      <c r="F71" s="44">
        <f t="shared" si="3"/>
        <v>0.11418900036258317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395" priority="3" stopIfTrue="1"/>
    <cfRule type="duplicateValues" dxfId="394" priority="4" stopIfTrue="1"/>
  </conditionalFormatting>
  <conditionalFormatting sqref="B8">
    <cfRule type="duplicateValues" dxfId="393" priority="5" stopIfTrue="1"/>
  </conditionalFormatting>
  <conditionalFormatting sqref="B27">
    <cfRule type="duplicateValues" dxfId="392" priority="6" stopIfTrue="1"/>
    <cfRule type="duplicateValues" dxfId="391" priority="7" stopIfTrue="1"/>
  </conditionalFormatting>
  <conditionalFormatting sqref="B27">
    <cfRule type="duplicateValues" dxfId="390" priority="8" stopIfTrue="1"/>
  </conditionalFormatting>
  <conditionalFormatting sqref="B66">
    <cfRule type="duplicateValues" dxfId="389" priority="9" stopIfTrue="1"/>
    <cfRule type="duplicateValues" dxfId="388" priority="10" stopIfTrue="1"/>
  </conditionalFormatting>
  <conditionalFormatting sqref="B66">
    <cfRule type="duplicateValues" dxfId="387" priority="11" stopIfTrue="1"/>
  </conditionalFormatting>
  <conditionalFormatting sqref="B57">
    <cfRule type="duplicateValues" dxfId="386" priority="12" stopIfTrue="1"/>
    <cfRule type="duplicateValues" dxfId="385" priority="13" stopIfTrue="1"/>
  </conditionalFormatting>
  <conditionalFormatting sqref="B57">
    <cfRule type="duplicateValues" dxfId="384" priority="14" stopIfTrue="1"/>
  </conditionalFormatting>
  <conditionalFormatting sqref="B71">
    <cfRule type="duplicateValues" dxfId="383" priority="1" stopIfTrue="1"/>
  </conditionalFormatting>
  <conditionalFormatting sqref="B71">
    <cfRule type="duplicateValues" dxfId="382" priority="2" stopIfTrue="1"/>
  </conditionalFormatting>
  <conditionalFormatting sqref="B67:B70 B6:B7 B58:B65 B9:B26 B28:B56">
    <cfRule type="duplicateValues" dxfId="381" priority="15" stopIfTrue="1"/>
    <cfRule type="duplicateValues" dxfId="380" priority="16" stopIfTrue="1"/>
  </conditionalFormatting>
  <conditionalFormatting sqref="B67:B70 B4:B7 B58:B65 B9:B26 B28:B56">
    <cfRule type="duplicateValues" dxfId="379" priority="17" stopIfTrue="1"/>
  </conditionalFormatting>
  <conditionalFormatting sqref="B58:B70 B5:B56">
    <cfRule type="duplicateValues" dxfId="378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112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159317487</v>
      </c>
      <c r="D4" s="14">
        <f>SUM(D5:D31)</f>
        <v>159246139</v>
      </c>
      <c r="E4" s="14">
        <f>D4-C4</f>
        <v>-71348</v>
      </c>
      <c r="F4" s="15">
        <f>D4/C4-100%</f>
        <v>-4.4783533398318198E-4</v>
      </c>
    </row>
    <row r="5" spans="1:6" x14ac:dyDescent="0.2">
      <c r="A5" s="65">
        <v>1</v>
      </c>
      <c r="B5" s="16" t="s">
        <v>10</v>
      </c>
      <c r="C5" s="17">
        <v>4823142</v>
      </c>
      <c r="D5" s="17">
        <v>1995830</v>
      </c>
      <c r="E5" s="17">
        <f t="shared" ref="E5:E68" si="0">D5-C5</f>
        <v>-2827312</v>
      </c>
      <c r="F5" s="18">
        <f t="shared" ref="F5:F68" si="1">D5/C5-100%</f>
        <v>-0.58619713041830401</v>
      </c>
    </row>
    <row r="6" spans="1:6" x14ac:dyDescent="0.2">
      <c r="A6" s="66">
        <v>2</v>
      </c>
      <c r="B6" s="16" t="s">
        <v>11</v>
      </c>
      <c r="C6" s="17">
        <v>98660866</v>
      </c>
      <c r="D6" s="17">
        <v>109933439</v>
      </c>
      <c r="E6" s="17">
        <f t="shared" si="0"/>
        <v>11272573</v>
      </c>
      <c r="F6" s="18">
        <f t="shared" si="1"/>
        <v>0.11425576783402658</v>
      </c>
    </row>
    <row r="7" spans="1:6" x14ac:dyDescent="0.2">
      <c r="A7" s="65">
        <v>3</v>
      </c>
      <c r="B7" s="16" t="s">
        <v>12</v>
      </c>
      <c r="C7" s="17">
        <v>1657220</v>
      </c>
      <c r="D7" s="17">
        <v>67126</v>
      </c>
      <c r="E7" s="17">
        <f t="shared" si="0"/>
        <v>-1590094</v>
      </c>
      <c r="F7" s="18">
        <f t="shared" si="1"/>
        <v>-0.95949481662060565</v>
      </c>
    </row>
    <row r="8" spans="1:6" x14ac:dyDescent="0.2">
      <c r="A8" s="65">
        <v>4</v>
      </c>
      <c r="B8" s="16" t="s">
        <v>13</v>
      </c>
      <c r="C8" s="17">
        <v>135515</v>
      </c>
      <c r="D8" s="17">
        <v>692308</v>
      </c>
      <c r="E8" s="17">
        <f t="shared" si="0"/>
        <v>556793</v>
      </c>
      <c r="F8" s="18">
        <f t="shared" si="1"/>
        <v>4.108718592037782</v>
      </c>
    </row>
    <row r="9" spans="1:6" x14ac:dyDescent="0.2">
      <c r="A9" s="66">
        <v>5</v>
      </c>
      <c r="B9" s="16" t="s">
        <v>14</v>
      </c>
      <c r="C9" s="17">
        <v>544097</v>
      </c>
      <c r="D9" s="17">
        <v>0</v>
      </c>
      <c r="E9" s="17">
        <f t="shared" si="0"/>
        <v>-544097</v>
      </c>
      <c r="F9" s="18">
        <f t="shared" si="1"/>
        <v>-1</v>
      </c>
    </row>
    <row r="10" spans="1:6" ht="25.5" x14ac:dyDescent="0.2">
      <c r="A10" s="65">
        <v>6</v>
      </c>
      <c r="B10" s="16" t="s">
        <v>83</v>
      </c>
      <c r="C10" s="17">
        <v>6967547</v>
      </c>
      <c r="D10" s="17">
        <v>5011655</v>
      </c>
      <c r="E10" s="17">
        <f t="shared" si="0"/>
        <v>-1955892</v>
      </c>
      <c r="F10" s="18">
        <f t="shared" si="1"/>
        <v>-0.28071457573232017</v>
      </c>
    </row>
    <row r="11" spans="1:6" x14ac:dyDescent="0.2">
      <c r="A11" s="65">
        <v>7</v>
      </c>
      <c r="B11" s="16" t="s">
        <v>15</v>
      </c>
      <c r="C11" s="17">
        <v>3715008</v>
      </c>
      <c r="D11" s="17">
        <v>0</v>
      </c>
      <c r="E11" s="17">
        <f t="shared" si="0"/>
        <v>-3715008</v>
      </c>
      <c r="F11" s="18">
        <f t="shared" si="1"/>
        <v>-1</v>
      </c>
    </row>
    <row r="12" spans="1:6" x14ac:dyDescent="0.2">
      <c r="A12" s="66">
        <v>8</v>
      </c>
      <c r="B12" s="16" t="s">
        <v>16</v>
      </c>
      <c r="C12" s="17">
        <v>0</v>
      </c>
      <c r="D12" s="17">
        <v>7560</v>
      </c>
      <c r="E12" s="17">
        <f t="shared" si="0"/>
        <v>7560</v>
      </c>
      <c r="F12" s="18" t="e">
        <f t="shared" si="1"/>
        <v>#DIV/0!</v>
      </c>
    </row>
    <row r="13" spans="1:6" ht="25.5" x14ac:dyDescent="0.2">
      <c r="A13" s="65">
        <v>9</v>
      </c>
      <c r="B13" s="16" t="s">
        <v>17</v>
      </c>
      <c r="C13" s="17">
        <v>7262026</v>
      </c>
      <c r="D13" s="17">
        <v>8031239</v>
      </c>
      <c r="E13" s="17">
        <f t="shared" si="0"/>
        <v>769213</v>
      </c>
      <c r="F13" s="18">
        <f t="shared" si="1"/>
        <v>0.10592264472751811</v>
      </c>
    </row>
    <row r="14" spans="1:6" x14ac:dyDescent="0.2">
      <c r="A14" s="65">
        <v>10</v>
      </c>
      <c r="B14" s="16" t="s">
        <v>18</v>
      </c>
      <c r="C14" s="17">
        <v>7729795</v>
      </c>
      <c r="D14" s="17">
        <v>7071002</v>
      </c>
      <c r="E14" s="17">
        <f t="shared" si="0"/>
        <v>-658793</v>
      </c>
      <c r="F14" s="18">
        <f t="shared" si="1"/>
        <v>-8.5227745367115193E-2</v>
      </c>
    </row>
    <row r="15" spans="1:6" x14ac:dyDescent="0.2">
      <c r="A15" s="66">
        <v>11</v>
      </c>
      <c r="B15" s="16" t="s">
        <v>87</v>
      </c>
      <c r="C15" s="17">
        <v>12922428</v>
      </c>
      <c r="D15" s="17">
        <v>11368721</v>
      </c>
      <c r="E15" s="17">
        <f t="shared" si="0"/>
        <v>-1553707</v>
      </c>
      <c r="F15" s="18">
        <f t="shared" si="1"/>
        <v>-0.12023336481348557</v>
      </c>
    </row>
    <row r="16" spans="1:6" x14ac:dyDescent="0.2">
      <c r="A16" s="65">
        <v>12</v>
      </c>
      <c r="B16" s="16" t="s">
        <v>20</v>
      </c>
      <c r="C16" s="17">
        <v>2610273</v>
      </c>
      <c r="D16" s="17">
        <v>2879624</v>
      </c>
      <c r="E16" s="17">
        <f t="shared" si="0"/>
        <v>269351</v>
      </c>
      <c r="F16" s="18">
        <f t="shared" si="1"/>
        <v>0.10318882354451042</v>
      </c>
    </row>
    <row r="17" spans="1:6" x14ac:dyDescent="0.2">
      <c r="A17" s="65">
        <v>13</v>
      </c>
      <c r="B17" s="16" t="s">
        <v>21</v>
      </c>
      <c r="C17" s="17">
        <v>4031503</v>
      </c>
      <c r="D17" s="17">
        <v>4711107</v>
      </c>
      <c r="E17" s="17">
        <f t="shared" si="0"/>
        <v>679604</v>
      </c>
      <c r="F17" s="18">
        <f t="shared" si="1"/>
        <v>0.16857335837279552</v>
      </c>
    </row>
    <row r="18" spans="1:6" x14ac:dyDescent="0.2">
      <c r="A18" s="66">
        <v>14</v>
      </c>
      <c r="B18" s="16" t="s">
        <v>22</v>
      </c>
      <c r="C18" s="17">
        <v>938502</v>
      </c>
      <c r="D18" s="17">
        <v>1135541</v>
      </c>
      <c r="E18" s="17">
        <f t="shared" si="0"/>
        <v>197039</v>
      </c>
      <c r="F18" s="18">
        <f t="shared" si="1"/>
        <v>0.20995053819810727</v>
      </c>
    </row>
    <row r="19" spans="1:6" x14ac:dyDescent="0.2">
      <c r="A19" s="65">
        <v>15</v>
      </c>
      <c r="B19" s="16" t="s">
        <v>23</v>
      </c>
      <c r="C19" s="17">
        <v>2124067</v>
      </c>
      <c r="D19" s="17">
        <v>2141574</v>
      </c>
      <c r="E19" s="17">
        <f t="shared" si="0"/>
        <v>17507</v>
      </c>
      <c r="F19" s="18">
        <f t="shared" si="1"/>
        <v>8.2422070490244526E-3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1779083</v>
      </c>
      <c r="D21" s="17">
        <v>843900</v>
      </c>
      <c r="E21" s="17">
        <f t="shared" si="0"/>
        <v>-935183</v>
      </c>
      <c r="F21" s="18">
        <f t="shared" si="1"/>
        <v>-0.52565450853051821</v>
      </c>
    </row>
    <row r="22" spans="1:6" x14ac:dyDescent="0.2">
      <c r="A22" s="65">
        <v>18</v>
      </c>
      <c r="B22" s="16" t="s">
        <v>26</v>
      </c>
      <c r="C22" s="17">
        <v>58800</v>
      </c>
      <c r="D22" s="17">
        <v>86820</v>
      </c>
      <c r="E22" s="17">
        <f t="shared" si="0"/>
        <v>28020</v>
      </c>
      <c r="F22" s="18">
        <f t="shared" si="1"/>
        <v>0.47653061224489801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176713</v>
      </c>
      <c r="E26" s="17">
        <f t="shared" si="0"/>
        <v>176713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560500</v>
      </c>
      <c r="E27" s="17">
        <f t="shared" si="0"/>
        <v>560500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165055</v>
      </c>
      <c r="D28" s="17">
        <v>339958</v>
      </c>
      <c r="E28" s="17">
        <f t="shared" si="0"/>
        <v>174903</v>
      </c>
      <c r="F28" s="18">
        <f t="shared" si="1"/>
        <v>1.0596649601647936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3192560</v>
      </c>
      <c r="D30" s="17">
        <v>2191522</v>
      </c>
      <c r="E30" s="17">
        <f t="shared" si="0"/>
        <v>-1001038</v>
      </c>
      <c r="F30" s="18">
        <f t="shared" si="1"/>
        <v>-0.31355338662390053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199604686</v>
      </c>
      <c r="D32" s="23">
        <f>D33+D34</f>
        <v>253666091</v>
      </c>
      <c r="E32" s="23">
        <f t="shared" si="0"/>
        <v>54061405</v>
      </c>
      <c r="F32" s="24">
        <f t="shared" si="1"/>
        <v>0.27084236389119631</v>
      </c>
    </row>
    <row r="33" spans="1:6" x14ac:dyDescent="0.2">
      <c r="A33" s="68" t="s">
        <v>1</v>
      </c>
      <c r="B33" s="25" t="s">
        <v>36</v>
      </c>
      <c r="C33" s="26">
        <v>161937914</v>
      </c>
      <c r="D33" s="26">
        <v>177757960</v>
      </c>
      <c r="E33" s="26">
        <f t="shared" si="0"/>
        <v>15820046</v>
      </c>
      <c r="F33" s="27">
        <f t="shared" si="1"/>
        <v>9.7692045113042525E-2</v>
      </c>
    </row>
    <row r="34" spans="1:6" x14ac:dyDescent="0.2">
      <c r="A34" s="69" t="s">
        <v>72</v>
      </c>
      <c r="B34" s="28" t="s">
        <v>76</v>
      </c>
      <c r="C34" s="26">
        <f>SUM(C35:C50)</f>
        <v>37666772</v>
      </c>
      <c r="D34" s="26">
        <f>SUM(D35:D50)</f>
        <v>75908131</v>
      </c>
      <c r="E34" s="26">
        <f t="shared" si="0"/>
        <v>38241359</v>
      </c>
      <c r="F34" s="27">
        <f t="shared" si="1"/>
        <v>1.0152544794653493</v>
      </c>
    </row>
    <row r="35" spans="1:6" x14ac:dyDescent="0.2">
      <c r="A35" s="65">
        <v>1</v>
      </c>
      <c r="B35" s="16" t="s">
        <v>37</v>
      </c>
      <c r="C35" s="17">
        <v>14062720</v>
      </c>
      <c r="D35" s="17">
        <v>15870555</v>
      </c>
      <c r="E35" s="17">
        <f t="shared" si="0"/>
        <v>1807835</v>
      </c>
      <c r="F35" s="18">
        <f t="shared" si="1"/>
        <v>0.1285551443817412</v>
      </c>
    </row>
    <row r="36" spans="1:6" x14ac:dyDescent="0.2">
      <c r="A36" s="65">
        <v>2</v>
      </c>
      <c r="B36" s="16" t="s">
        <v>38</v>
      </c>
      <c r="C36" s="17">
        <v>12930488</v>
      </c>
      <c r="D36" s="17">
        <v>11796100</v>
      </c>
      <c r="E36" s="17">
        <f t="shared" si="0"/>
        <v>-1134388</v>
      </c>
      <c r="F36" s="18">
        <f t="shared" si="1"/>
        <v>-8.7729712907973822E-2</v>
      </c>
    </row>
    <row r="37" spans="1:6" x14ac:dyDescent="0.2">
      <c r="A37" s="65">
        <v>3</v>
      </c>
      <c r="B37" s="16" t="s">
        <v>39</v>
      </c>
      <c r="C37" s="17">
        <v>954473</v>
      </c>
      <c r="D37" s="17">
        <v>38403305</v>
      </c>
      <c r="E37" s="17">
        <f t="shared" si="0"/>
        <v>37448832</v>
      </c>
      <c r="F37" s="18">
        <f t="shared" si="1"/>
        <v>39.235087844286845</v>
      </c>
    </row>
    <row r="38" spans="1:6" x14ac:dyDescent="0.2">
      <c r="A38" s="65">
        <v>4</v>
      </c>
      <c r="B38" s="16" t="s">
        <v>40</v>
      </c>
      <c r="C38" s="17">
        <v>7941269</v>
      </c>
      <c r="D38" s="17">
        <v>7491900</v>
      </c>
      <c r="E38" s="17">
        <f t="shared" si="0"/>
        <v>-449369</v>
      </c>
      <c r="F38" s="18">
        <f t="shared" si="1"/>
        <v>-5.6586548069332498E-2</v>
      </c>
    </row>
    <row r="39" spans="1:6" x14ac:dyDescent="0.2">
      <c r="A39" s="65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65">
        <v>6</v>
      </c>
      <c r="B40" s="16" t="s">
        <v>42</v>
      </c>
      <c r="C40" s="17">
        <v>218</v>
      </c>
      <c r="D40" s="17">
        <v>1664</v>
      </c>
      <c r="E40" s="17">
        <f t="shared" si="0"/>
        <v>1446</v>
      </c>
      <c r="F40" s="18">
        <f t="shared" si="1"/>
        <v>6.6330275229357802</v>
      </c>
    </row>
    <row r="41" spans="1:6" ht="12" customHeight="1" x14ac:dyDescent="0.2">
      <c r="A41" s="65">
        <v>7</v>
      </c>
      <c r="B41" s="16" t="s">
        <v>43</v>
      </c>
      <c r="C41" s="17">
        <v>8100</v>
      </c>
      <c r="D41" s="17">
        <v>0</v>
      </c>
      <c r="E41" s="17">
        <f t="shared" si="0"/>
        <v>-8100</v>
      </c>
      <c r="F41" s="18">
        <f t="shared" si="1"/>
        <v>-1</v>
      </c>
    </row>
    <row r="42" spans="1:6" x14ac:dyDescent="0.2">
      <c r="A42" s="65">
        <v>8</v>
      </c>
      <c r="B42" s="16" t="s">
        <v>44</v>
      </c>
      <c r="C42" s="17">
        <v>198817</v>
      </c>
      <c r="D42" s="17">
        <v>0</v>
      </c>
      <c r="E42" s="17">
        <f t="shared" si="0"/>
        <v>-198817</v>
      </c>
      <c r="F42" s="18">
        <f t="shared" si="1"/>
        <v>-1</v>
      </c>
    </row>
    <row r="43" spans="1:6" x14ac:dyDescent="0.2">
      <c r="A43" s="65">
        <v>9</v>
      </c>
      <c r="B43" s="16" t="s">
        <v>45</v>
      </c>
      <c r="C43" s="17">
        <v>839742</v>
      </c>
      <c r="D43" s="17">
        <v>1312707</v>
      </c>
      <c r="E43" s="17">
        <f t="shared" si="0"/>
        <v>472965</v>
      </c>
      <c r="F43" s="18">
        <f t="shared" si="1"/>
        <v>0.56322656244417924</v>
      </c>
    </row>
    <row r="44" spans="1:6" x14ac:dyDescent="0.2">
      <c r="A44" s="65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65">
        <v>11</v>
      </c>
      <c r="B45" s="16" t="s">
        <v>88</v>
      </c>
      <c r="C45" s="17">
        <v>97231</v>
      </c>
      <c r="D45" s="17">
        <v>112275</v>
      </c>
      <c r="E45" s="17">
        <f t="shared" si="0"/>
        <v>15044</v>
      </c>
      <c r="F45" s="18">
        <f t="shared" si="1"/>
        <v>0.1547243163188694</v>
      </c>
    </row>
    <row r="46" spans="1:6" x14ac:dyDescent="0.2">
      <c r="A46" s="65">
        <v>12</v>
      </c>
      <c r="B46" s="16" t="s">
        <v>47</v>
      </c>
      <c r="C46" s="17">
        <v>344549</v>
      </c>
      <c r="D46" s="17">
        <v>302070</v>
      </c>
      <c r="E46" s="17">
        <f t="shared" si="0"/>
        <v>-42479</v>
      </c>
      <c r="F46" s="18">
        <f t="shared" si="1"/>
        <v>-0.12328870494472488</v>
      </c>
    </row>
    <row r="47" spans="1:6" x14ac:dyDescent="0.2">
      <c r="A47" s="65">
        <v>13</v>
      </c>
      <c r="B47" s="16" t="s">
        <v>48</v>
      </c>
      <c r="C47" s="17">
        <v>1229</v>
      </c>
      <c r="D47" s="17">
        <v>32638</v>
      </c>
      <c r="E47" s="17">
        <f t="shared" si="0"/>
        <v>31409</v>
      </c>
      <c r="F47" s="18">
        <f t="shared" si="1"/>
        <v>25.556550040683483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295332</v>
      </c>
      <c r="D49" s="17">
        <v>584917</v>
      </c>
      <c r="E49" s="17">
        <f t="shared" si="0"/>
        <v>289585</v>
      </c>
      <c r="F49" s="18">
        <f t="shared" si="1"/>
        <v>0.98054054420110259</v>
      </c>
    </row>
    <row r="50" spans="1:6" x14ac:dyDescent="0.2">
      <c r="A50" s="65">
        <v>16</v>
      </c>
      <c r="B50" s="16" t="s">
        <v>51</v>
      </c>
      <c r="C50" s="17">
        <v>-7396</v>
      </c>
      <c r="D50" s="17">
        <v>0</v>
      </c>
      <c r="E50" s="17">
        <f t="shared" si="0"/>
        <v>7396</v>
      </c>
      <c r="F50" s="18">
        <f t="shared" si="1"/>
        <v>-1</v>
      </c>
    </row>
    <row r="51" spans="1:6" x14ac:dyDescent="0.2">
      <c r="A51" s="67" t="s">
        <v>2</v>
      </c>
      <c r="B51" s="22" t="s">
        <v>52</v>
      </c>
      <c r="C51" s="23">
        <f>C52+C56+C57+C58</f>
        <v>185751324</v>
      </c>
      <c r="D51" s="23">
        <f>D52+D56+D57+D58</f>
        <v>184955180</v>
      </c>
      <c r="E51" s="23">
        <f t="shared" si="0"/>
        <v>-796144</v>
      </c>
      <c r="F51" s="24">
        <f t="shared" si="1"/>
        <v>-4.2860744292729791E-3</v>
      </c>
    </row>
    <row r="52" spans="1:6" x14ac:dyDescent="0.2">
      <c r="A52" s="66">
        <v>1</v>
      </c>
      <c r="B52" s="28" t="s">
        <v>53</v>
      </c>
      <c r="C52" s="26">
        <f>C53+C54+C55</f>
        <v>181393572</v>
      </c>
      <c r="D52" s="26">
        <f>D53+D54+D55</f>
        <v>184019597</v>
      </c>
      <c r="E52" s="26">
        <f t="shared" si="0"/>
        <v>2626025</v>
      </c>
      <c r="F52" s="27">
        <f t="shared" si="1"/>
        <v>1.4476946294436521E-2</v>
      </c>
    </row>
    <row r="53" spans="1:6" x14ac:dyDescent="0.2">
      <c r="A53" s="66" t="s">
        <v>3</v>
      </c>
      <c r="B53" s="16" t="s">
        <v>54</v>
      </c>
      <c r="C53" s="17">
        <v>169602525</v>
      </c>
      <c r="D53" s="17">
        <v>169602525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5312552</v>
      </c>
      <c r="D54" s="17">
        <v>7051965</v>
      </c>
      <c r="E54" s="17">
        <f t="shared" si="0"/>
        <v>1739413</v>
      </c>
      <c r="F54" s="18">
        <f t="shared" si="1"/>
        <v>0.3274157128250228</v>
      </c>
    </row>
    <row r="55" spans="1:6" x14ac:dyDescent="0.2">
      <c r="A55" s="66" t="s">
        <v>5</v>
      </c>
      <c r="B55" s="16" t="s">
        <v>56</v>
      </c>
      <c r="C55" s="17">
        <v>6478495</v>
      </c>
      <c r="D55" s="17">
        <v>7365107</v>
      </c>
      <c r="E55" s="17">
        <f t="shared" si="0"/>
        <v>886612</v>
      </c>
      <c r="F55" s="18">
        <f t="shared" si="1"/>
        <v>0.13685462441508411</v>
      </c>
    </row>
    <row r="56" spans="1:6" x14ac:dyDescent="0.2">
      <c r="A56" s="66" t="s">
        <v>6</v>
      </c>
      <c r="B56" s="28" t="s">
        <v>57</v>
      </c>
      <c r="C56" s="26">
        <v>4357752</v>
      </c>
      <c r="D56" s="26">
        <v>935583</v>
      </c>
      <c r="E56" s="26">
        <f t="shared" si="0"/>
        <v>-3422169</v>
      </c>
      <c r="F56" s="27">
        <f t="shared" si="1"/>
        <v>-0.78530604770533063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544673497</v>
      </c>
      <c r="D59" s="33">
        <f>D4+D32+D51</f>
        <v>597867410</v>
      </c>
      <c r="E59" s="33">
        <f t="shared" si="0"/>
        <v>53193913</v>
      </c>
      <c r="F59" s="34">
        <f t="shared" si="1"/>
        <v>9.7662018242095527E-2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0</v>
      </c>
      <c r="D60" s="14">
        <f>D61+D67</f>
        <v>0</v>
      </c>
      <c r="E60" s="14">
        <f t="shared" si="0"/>
        <v>0</v>
      </c>
      <c r="F60" s="15" t="e">
        <f t="shared" si="1"/>
        <v>#DIV/0!</v>
      </c>
    </row>
    <row r="61" spans="1:6" s="35" customFormat="1" x14ac:dyDescent="0.2">
      <c r="A61" s="72"/>
      <c r="B61" s="36" t="s">
        <v>61</v>
      </c>
      <c r="C61" s="37">
        <f>SUM(C62:C66)</f>
        <v>0</v>
      </c>
      <c r="D61" s="37">
        <f>SUM(D62:D66)</f>
        <v>0</v>
      </c>
      <c r="E61" s="37">
        <f t="shared" si="0"/>
        <v>0</v>
      </c>
      <c r="F61" s="38" t="e">
        <f t="shared" si="1"/>
        <v>#DIV/0!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544673497</v>
      </c>
      <c r="D71" s="43">
        <f>D59+D60</f>
        <v>597867410</v>
      </c>
      <c r="E71" s="43">
        <f t="shared" si="2"/>
        <v>53193913</v>
      </c>
      <c r="F71" s="44">
        <f t="shared" si="3"/>
        <v>9.7662018242095527E-2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377" priority="3" stopIfTrue="1"/>
    <cfRule type="duplicateValues" dxfId="376" priority="4" stopIfTrue="1"/>
  </conditionalFormatting>
  <conditionalFormatting sqref="B8">
    <cfRule type="duplicateValues" dxfId="375" priority="5" stopIfTrue="1"/>
  </conditionalFormatting>
  <conditionalFormatting sqref="B27">
    <cfRule type="duplicateValues" dxfId="374" priority="6" stopIfTrue="1"/>
    <cfRule type="duplicateValues" dxfId="373" priority="7" stopIfTrue="1"/>
  </conditionalFormatting>
  <conditionalFormatting sqref="B27">
    <cfRule type="duplicateValues" dxfId="372" priority="8" stopIfTrue="1"/>
  </conditionalFormatting>
  <conditionalFormatting sqref="B66">
    <cfRule type="duplicateValues" dxfId="371" priority="9" stopIfTrue="1"/>
    <cfRule type="duplicateValues" dxfId="370" priority="10" stopIfTrue="1"/>
  </conditionalFormatting>
  <conditionalFormatting sqref="B66">
    <cfRule type="duplicateValues" dxfId="369" priority="11" stopIfTrue="1"/>
  </conditionalFormatting>
  <conditionalFormatting sqref="B57">
    <cfRule type="duplicateValues" dxfId="368" priority="12" stopIfTrue="1"/>
    <cfRule type="duplicateValues" dxfId="367" priority="13" stopIfTrue="1"/>
  </conditionalFormatting>
  <conditionalFormatting sqref="B57">
    <cfRule type="duplicateValues" dxfId="366" priority="14" stopIfTrue="1"/>
  </conditionalFormatting>
  <conditionalFormatting sqref="B71">
    <cfRule type="duplicateValues" dxfId="365" priority="1" stopIfTrue="1"/>
  </conditionalFormatting>
  <conditionalFormatting sqref="B71">
    <cfRule type="duplicateValues" dxfId="364" priority="2" stopIfTrue="1"/>
  </conditionalFormatting>
  <conditionalFormatting sqref="B67:B70 B6:B7 B58:B65 B9:B26 B28:B56">
    <cfRule type="duplicateValues" dxfId="363" priority="15" stopIfTrue="1"/>
    <cfRule type="duplicateValues" dxfId="362" priority="16" stopIfTrue="1"/>
  </conditionalFormatting>
  <conditionalFormatting sqref="B67:B70 B4:B7 B58:B65 B9:B26 B28:B56">
    <cfRule type="duplicateValues" dxfId="361" priority="17" stopIfTrue="1"/>
  </conditionalFormatting>
  <conditionalFormatting sqref="B58:B70 B5:B56">
    <cfRule type="duplicateValues" dxfId="360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111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181174050</v>
      </c>
      <c r="D4" s="14">
        <f>SUM(D5:D31)</f>
        <v>189965394</v>
      </c>
      <c r="E4" s="14">
        <f>D4-C4</f>
        <v>8791344</v>
      </c>
      <c r="F4" s="15">
        <f>D4/C4-100%</f>
        <v>4.8524300251608921E-2</v>
      </c>
    </row>
    <row r="5" spans="1:6" x14ac:dyDescent="0.2">
      <c r="A5" s="65">
        <v>1</v>
      </c>
      <c r="B5" s="16" t="s">
        <v>10</v>
      </c>
      <c r="C5" s="17">
        <v>523663</v>
      </c>
      <c r="D5" s="17">
        <v>479116</v>
      </c>
      <c r="E5" s="17">
        <f t="shared" ref="E5:E68" si="0">D5-C5</f>
        <v>-44547</v>
      </c>
      <c r="F5" s="18">
        <f t="shared" ref="F5:F68" si="1">D5/C5-100%</f>
        <v>-8.5068068586094503E-2</v>
      </c>
    </row>
    <row r="6" spans="1:6" x14ac:dyDescent="0.2">
      <c r="A6" s="66">
        <v>2</v>
      </c>
      <c r="B6" s="16" t="s">
        <v>11</v>
      </c>
      <c r="C6" s="17">
        <v>101510423</v>
      </c>
      <c r="D6" s="17">
        <v>97251318</v>
      </c>
      <c r="E6" s="17">
        <f t="shared" si="0"/>
        <v>-4259105</v>
      </c>
      <c r="F6" s="18">
        <f t="shared" si="1"/>
        <v>-4.1957317033345487E-2</v>
      </c>
    </row>
    <row r="7" spans="1:6" x14ac:dyDescent="0.2">
      <c r="A7" s="65">
        <v>3</v>
      </c>
      <c r="B7" s="16" t="s">
        <v>12</v>
      </c>
      <c r="C7" s="17">
        <v>1253420</v>
      </c>
      <c r="D7" s="17">
        <v>652967</v>
      </c>
      <c r="E7" s="17">
        <f t="shared" si="0"/>
        <v>-600453</v>
      </c>
      <c r="F7" s="18">
        <f t="shared" si="1"/>
        <v>-0.47905171450910311</v>
      </c>
    </row>
    <row r="8" spans="1:6" x14ac:dyDescent="0.2">
      <c r="A8" s="65">
        <v>4</v>
      </c>
      <c r="B8" s="16" t="s">
        <v>13</v>
      </c>
      <c r="C8" s="17">
        <v>708387</v>
      </c>
      <c r="D8" s="17">
        <v>7153008</v>
      </c>
      <c r="E8" s="17">
        <f t="shared" si="0"/>
        <v>6444621</v>
      </c>
      <c r="F8" s="18">
        <f t="shared" si="1"/>
        <v>9.0975991936610914</v>
      </c>
    </row>
    <row r="9" spans="1:6" x14ac:dyDescent="0.2">
      <c r="A9" s="66">
        <v>5</v>
      </c>
      <c r="B9" s="16" t="s">
        <v>14</v>
      </c>
      <c r="C9" s="17">
        <v>13836960</v>
      </c>
      <c r="D9" s="17">
        <v>612036</v>
      </c>
      <c r="E9" s="17">
        <f t="shared" si="0"/>
        <v>-13224924</v>
      </c>
      <c r="F9" s="18">
        <f t="shared" si="1"/>
        <v>-0.95576802997190136</v>
      </c>
    </row>
    <row r="10" spans="1:6" ht="25.5" x14ac:dyDescent="0.2">
      <c r="A10" s="65">
        <v>6</v>
      </c>
      <c r="B10" s="16" t="s">
        <v>83</v>
      </c>
      <c r="C10" s="17">
        <v>590926</v>
      </c>
      <c r="D10" s="17">
        <v>1210050</v>
      </c>
      <c r="E10" s="17">
        <f t="shared" si="0"/>
        <v>619124</v>
      </c>
      <c r="F10" s="18">
        <f t="shared" si="1"/>
        <v>1.047718326829417</v>
      </c>
    </row>
    <row r="11" spans="1:6" x14ac:dyDescent="0.2">
      <c r="A11" s="65">
        <v>7</v>
      </c>
      <c r="B11" s="16" t="s">
        <v>15</v>
      </c>
      <c r="C11" s="17">
        <v>437711</v>
      </c>
      <c r="D11" s="17">
        <v>9180972</v>
      </c>
      <c r="E11" s="17">
        <f t="shared" si="0"/>
        <v>8743261</v>
      </c>
      <c r="F11" s="18">
        <f t="shared" si="1"/>
        <v>19.974962932163002</v>
      </c>
    </row>
    <row r="12" spans="1:6" x14ac:dyDescent="0.2">
      <c r="A12" s="66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65">
        <v>9</v>
      </c>
      <c r="B13" s="16" t="s">
        <v>17</v>
      </c>
      <c r="C13" s="17">
        <v>6182061</v>
      </c>
      <c r="D13" s="17">
        <v>6605981</v>
      </c>
      <c r="E13" s="17">
        <f t="shared" si="0"/>
        <v>423920</v>
      </c>
      <c r="F13" s="18">
        <f t="shared" si="1"/>
        <v>6.8572600626231273E-2</v>
      </c>
    </row>
    <row r="14" spans="1:6" x14ac:dyDescent="0.2">
      <c r="A14" s="65">
        <v>10</v>
      </c>
      <c r="B14" s="16" t="s">
        <v>18</v>
      </c>
      <c r="C14" s="17">
        <v>5068464</v>
      </c>
      <c r="D14" s="17">
        <v>6422692</v>
      </c>
      <c r="E14" s="17">
        <f t="shared" si="0"/>
        <v>1354228</v>
      </c>
      <c r="F14" s="18">
        <f t="shared" si="1"/>
        <v>0.26718706101098877</v>
      </c>
    </row>
    <row r="15" spans="1:6" x14ac:dyDescent="0.2">
      <c r="A15" s="66">
        <v>11</v>
      </c>
      <c r="B15" s="16" t="s">
        <v>87</v>
      </c>
      <c r="C15" s="17">
        <v>38697983</v>
      </c>
      <c r="D15" s="17">
        <v>45244675</v>
      </c>
      <c r="E15" s="17">
        <f t="shared" si="0"/>
        <v>6546692</v>
      </c>
      <c r="F15" s="18">
        <f t="shared" si="1"/>
        <v>0.16917398511441806</v>
      </c>
    </row>
    <row r="16" spans="1:6" x14ac:dyDescent="0.2">
      <c r="A16" s="65">
        <v>12</v>
      </c>
      <c r="B16" s="16" t="s">
        <v>20</v>
      </c>
      <c r="C16" s="17">
        <v>4837408</v>
      </c>
      <c r="D16" s="17">
        <v>5244719</v>
      </c>
      <c r="E16" s="17">
        <f t="shared" si="0"/>
        <v>407311</v>
      </c>
      <c r="F16" s="18">
        <f t="shared" si="1"/>
        <v>8.4200257658646915E-2</v>
      </c>
    </row>
    <row r="17" spans="1:6" x14ac:dyDescent="0.2">
      <c r="A17" s="65">
        <v>13</v>
      </c>
      <c r="B17" s="16" t="s">
        <v>21</v>
      </c>
      <c r="C17" s="17">
        <v>49193</v>
      </c>
      <c r="D17" s="17">
        <v>8588</v>
      </c>
      <c r="E17" s="17">
        <f t="shared" si="0"/>
        <v>-40605</v>
      </c>
      <c r="F17" s="18">
        <f t="shared" si="1"/>
        <v>-0.82542231618319684</v>
      </c>
    </row>
    <row r="18" spans="1:6" x14ac:dyDescent="0.2">
      <c r="A18" s="66">
        <v>14</v>
      </c>
      <c r="B18" s="16" t="s">
        <v>22</v>
      </c>
      <c r="C18" s="17">
        <v>1167595</v>
      </c>
      <c r="D18" s="17">
        <v>1795998</v>
      </c>
      <c r="E18" s="17">
        <f t="shared" si="0"/>
        <v>628403</v>
      </c>
      <c r="F18" s="18">
        <f t="shared" si="1"/>
        <v>0.53820288713123987</v>
      </c>
    </row>
    <row r="19" spans="1:6" x14ac:dyDescent="0.2">
      <c r="A19" s="65">
        <v>15</v>
      </c>
      <c r="B19" s="16" t="s">
        <v>23</v>
      </c>
      <c r="C19" s="17">
        <v>0</v>
      </c>
      <c r="D19" s="17">
        <v>0</v>
      </c>
      <c r="E19" s="17">
        <f t="shared" si="0"/>
        <v>0</v>
      </c>
      <c r="F19" s="18" t="e">
        <f t="shared" si="1"/>
        <v>#DIV/0!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66307</v>
      </c>
      <c r="D21" s="17">
        <v>453646</v>
      </c>
      <c r="E21" s="17">
        <f t="shared" si="0"/>
        <v>387339</v>
      </c>
      <c r="F21" s="18">
        <f t="shared" si="1"/>
        <v>5.8416004343432819</v>
      </c>
    </row>
    <row r="22" spans="1:6" x14ac:dyDescent="0.2">
      <c r="A22" s="65">
        <v>18</v>
      </c>
      <c r="B22" s="16" t="s">
        <v>26</v>
      </c>
      <c r="C22" s="17">
        <v>0</v>
      </c>
      <c r="D22" s="17">
        <v>0</v>
      </c>
      <c r="E22" s="17">
        <f t="shared" si="0"/>
        <v>0</v>
      </c>
      <c r="F22" s="18" t="e">
        <f t="shared" si="1"/>
        <v>#DIV/0!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11799</v>
      </c>
      <c r="D26" s="17">
        <v>12718</v>
      </c>
      <c r="E26" s="17">
        <f t="shared" si="0"/>
        <v>919</v>
      </c>
      <c r="F26" s="18">
        <f t="shared" si="1"/>
        <v>7.7887956606492059E-2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2819000</v>
      </c>
      <c r="E27" s="17">
        <f t="shared" si="0"/>
        <v>2819000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18189</v>
      </c>
      <c r="D28" s="17">
        <v>312080</v>
      </c>
      <c r="E28" s="17">
        <f t="shared" si="0"/>
        <v>293891</v>
      </c>
      <c r="F28" s="18">
        <f t="shared" si="1"/>
        <v>16.157622739018088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6213561</v>
      </c>
      <c r="D30" s="17">
        <v>4505830</v>
      </c>
      <c r="E30" s="17">
        <f t="shared" si="0"/>
        <v>-1707731</v>
      </c>
      <c r="F30" s="18">
        <f t="shared" si="1"/>
        <v>-0.27483933930961646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189633955</v>
      </c>
      <c r="D32" s="23">
        <f>D33+D34</f>
        <v>216300966</v>
      </c>
      <c r="E32" s="23">
        <f t="shared" si="0"/>
        <v>26667011</v>
      </c>
      <c r="F32" s="24">
        <f t="shared" si="1"/>
        <v>0.14062360825623244</v>
      </c>
    </row>
    <row r="33" spans="1:6" x14ac:dyDescent="0.2">
      <c r="A33" s="68" t="s">
        <v>1</v>
      </c>
      <c r="B33" s="25" t="s">
        <v>36</v>
      </c>
      <c r="C33" s="26">
        <v>135598328</v>
      </c>
      <c r="D33" s="26">
        <v>148224945</v>
      </c>
      <c r="E33" s="26">
        <f t="shared" si="0"/>
        <v>12626617</v>
      </c>
      <c r="F33" s="27">
        <f t="shared" si="1"/>
        <v>9.3117792720865955E-2</v>
      </c>
    </row>
    <row r="34" spans="1:6" x14ac:dyDescent="0.2">
      <c r="A34" s="69" t="s">
        <v>72</v>
      </c>
      <c r="B34" s="28" t="s">
        <v>76</v>
      </c>
      <c r="C34" s="26">
        <f>SUM(C35:C50)</f>
        <v>54035627</v>
      </c>
      <c r="D34" s="26">
        <f>SUM(D35:D50)</f>
        <v>68076021</v>
      </c>
      <c r="E34" s="26">
        <f t="shared" si="0"/>
        <v>14040394</v>
      </c>
      <c r="F34" s="27">
        <f t="shared" si="1"/>
        <v>0.25983586717703866</v>
      </c>
    </row>
    <row r="35" spans="1:6" x14ac:dyDescent="0.2">
      <c r="A35" s="65">
        <v>1</v>
      </c>
      <c r="B35" s="16" t="s">
        <v>37</v>
      </c>
      <c r="C35" s="17">
        <v>9570346</v>
      </c>
      <c r="D35" s="17">
        <v>12061048</v>
      </c>
      <c r="E35" s="17">
        <f t="shared" si="0"/>
        <v>2490702</v>
      </c>
      <c r="F35" s="18">
        <f t="shared" si="1"/>
        <v>0.26025203268512964</v>
      </c>
    </row>
    <row r="36" spans="1:6" x14ac:dyDescent="0.2">
      <c r="A36" s="65">
        <v>2</v>
      </c>
      <c r="B36" s="16" t="s">
        <v>38</v>
      </c>
      <c r="C36" s="17">
        <v>15498172</v>
      </c>
      <c r="D36" s="17">
        <v>28893488</v>
      </c>
      <c r="E36" s="17">
        <f t="shared" si="0"/>
        <v>13395316</v>
      </c>
      <c r="F36" s="18">
        <f t="shared" si="1"/>
        <v>0.86431586899409818</v>
      </c>
    </row>
    <row r="37" spans="1:6" x14ac:dyDescent="0.2">
      <c r="A37" s="65">
        <v>3</v>
      </c>
      <c r="B37" s="16" t="s">
        <v>39</v>
      </c>
      <c r="C37" s="17">
        <v>9777314</v>
      </c>
      <c r="D37" s="17">
        <v>11634589</v>
      </c>
      <c r="E37" s="17">
        <f t="shared" si="0"/>
        <v>1857275</v>
      </c>
      <c r="F37" s="18">
        <f t="shared" si="1"/>
        <v>0.18995758957930575</v>
      </c>
    </row>
    <row r="38" spans="1:6" x14ac:dyDescent="0.2">
      <c r="A38" s="65">
        <v>4</v>
      </c>
      <c r="B38" s="16" t="s">
        <v>40</v>
      </c>
      <c r="C38" s="17">
        <v>14577374</v>
      </c>
      <c r="D38" s="17">
        <v>10852307</v>
      </c>
      <c r="E38" s="17">
        <f t="shared" si="0"/>
        <v>-3725067</v>
      </c>
      <c r="F38" s="18">
        <f t="shared" si="1"/>
        <v>-0.25553758859448894</v>
      </c>
    </row>
    <row r="39" spans="1:6" x14ac:dyDescent="0.2">
      <c r="A39" s="65">
        <v>5</v>
      </c>
      <c r="B39" s="16" t="s">
        <v>41</v>
      </c>
      <c r="C39" s="17">
        <v>0</v>
      </c>
      <c r="D39" s="17">
        <v>21888</v>
      </c>
      <c r="E39" s="17">
        <f t="shared" si="0"/>
        <v>21888</v>
      </c>
      <c r="F39" s="18" t="e">
        <f t="shared" si="1"/>
        <v>#DIV/0!</v>
      </c>
    </row>
    <row r="40" spans="1:6" x14ac:dyDescent="0.2">
      <c r="A40" s="65">
        <v>6</v>
      </c>
      <c r="B40" s="16" t="s">
        <v>42</v>
      </c>
      <c r="C40" s="17">
        <v>-36771</v>
      </c>
      <c r="D40" s="17">
        <v>6828</v>
      </c>
      <c r="E40" s="17">
        <f t="shared" si="0"/>
        <v>43599</v>
      </c>
      <c r="F40" s="18">
        <f t="shared" si="1"/>
        <v>-1.1856898099045443</v>
      </c>
    </row>
    <row r="41" spans="1:6" ht="12" customHeight="1" x14ac:dyDescent="0.2">
      <c r="A41" s="65">
        <v>7</v>
      </c>
      <c r="B41" s="16" t="s">
        <v>43</v>
      </c>
      <c r="C41" s="17">
        <v>1200</v>
      </c>
      <c r="D41" s="17">
        <v>0</v>
      </c>
      <c r="E41" s="17">
        <f t="shared" si="0"/>
        <v>-1200</v>
      </c>
      <c r="F41" s="18">
        <f t="shared" si="1"/>
        <v>-1</v>
      </c>
    </row>
    <row r="42" spans="1:6" x14ac:dyDescent="0.2">
      <c r="A42" s="65">
        <v>8</v>
      </c>
      <c r="B42" s="16" t="s">
        <v>44</v>
      </c>
      <c r="C42" s="17">
        <v>1917972</v>
      </c>
      <c r="D42" s="17">
        <v>1225252</v>
      </c>
      <c r="E42" s="17">
        <f t="shared" si="0"/>
        <v>-692720</v>
      </c>
      <c r="F42" s="18">
        <f t="shared" si="1"/>
        <v>-0.36117315581249365</v>
      </c>
    </row>
    <row r="43" spans="1:6" x14ac:dyDescent="0.2">
      <c r="A43" s="65">
        <v>9</v>
      </c>
      <c r="B43" s="16" t="s">
        <v>45</v>
      </c>
      <c r="C43" s="17">
        <v>967297</v>
      </c>
      <c r="D43" s="17">
        <v>804608</v>
      </c>
      <c r="E43" s="17">
        <f t="shared" si="0"/>
        <v>-162689</v>
      </c>
      <c r="F43" s="18">
        <f t="shared" si="1"/>
        <v>-0.16818929449796705</v>
      </c>
    </row>
    <row r="44" spans="1:6" x14ac:dyDescent="0.2">
      <c r="A44" s="65">
        <v>10</v>
      </c>
      <c r="B44" s="16" t="s">
        <v>46</v>
      </c>
      <c r="C44" s="17">
        <v>0</v>
      </c>
      <c r="D44" s="17">
        <v>139511</v>
      </c>
      <c r="E44" s="17">
        <f t="shared" si="0"/>
        <v>139511</v>
      </c>
      <c r="F44" s="18" t="e">
        <f t="shared" si="1"/>
        <v>#DIV/0!</v>
      </c>
    </row>
    <row r="45" spans="1:6" x14ac:dyDescent="0.2">
      <c r="A45" s="65">
        <v>11</v>
      </c>
      <c r="B45" s="16" t="s">
        <v>88</v>
      </c>
      <c r="C45" s="17">
        <v>98649</v>
      </c>
      <c r="D45" s="17">
        <v>74317</v>
      </c>
      <c r="E45" s="17">
        <f t="shared" si="0"/>
        <v>-24332</v>
      </c>
      <c r="F45" s="18">
        <f t="shared" si="1"/>
        <v>-0.24665227219738672</v>
      </c>
    </row>
    <row r="46" spans="1:6" x14ac:dyDescent="0.2">
      <c r="A46" s="65">
        <v>12</v>
      </c>
      <c r="B46" s="16" t="s">
        <v>47</v>
      </c>
      <c r="C46" s="17">
        <v>229031</v>
      </c>
      <c r="D46" s="17">
        <v>268190</v>
      </c>
      <c r="E46" s="17">
        <f t="shared" si="0"/>
        <v>39159</v>
      </c>
      <c r="F46" s="18">
        <f t="shared" si="1"/>
        <v>0.17097685466159596</v>
      </c>
    </row>
    <row r="47" spans="1:6" x14ac:dyDescent="0.2">
      <c r="A47" s="65">
        <v>13</v>
      </c>
      <c r="B47" s="16" t="s">
        <v>48</v>
      </c>
      <c r="C47" s="17">
        <v>37</v>
      </c>
      <c r="D47" s="17">
        <v>0</v>
      </c>
      <c r="E47" s="17">
        <f t="shared" si="0"/>
        <v>-37</v>
      </c>
      <c r="F47" s="18">
        <f t="shared" si="1"/>
        <v>-1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1421769</v>
      </c>
      <c r="D49" s="17">
        <v>2071350</v>
      </c>
      <c r="E49" s="17">
        <f t="shared" si="0"/>
        <v>649581</v>
      </c>
      <c r="F49" s="18">
        <f t="shared" si="1"/>
        <v>0.45688223614384604</v>
      </c>
    </row>
    <row r="50" spans="1:6" x14ac:dyDescent="0.2">
      <c r="A50" s="65">
        <v>16</v>
      </c>
      <c r="B50" s="16" t="s">
        <v>51</v>
      </c>
      <c r="C50" s="17">
        <v>13237</v>
      </c>
      <c r="D50" s="17">
        <v>22645</v>
      </c>
      <c r="E50" s="17">
        <f t="shared" si="0"/>
        <v>9408</v>
      </c>
      <c r="F50" s="18">
        <f t="shared" si="1"/>
        <v>0.71073506081438387</v>
      </c>
    </row>
    <row r="51" spans="1:6" x14ac:dyDescent="0.2">
      <c r="A51" s="67" t="s">
        <v>2</v>
      </c>
      <c r="B51" s="22" t="s">
        <v>52</v>
      </c>
      <c r="C51" s="23">
        <f>C52+C56+C57+C58</f>
        <v>153614113</v>
      </c>
      <c r="D51" s="23">
        <f>D52+D56+D57+D58</f>
        <v>78174801</v>
      </c>
      <c r="E51" s="23">
        <f t="shared" si="0"/>
        <v>-75439312</v>
      </c>
      <c r="F51" s="24">
        <f t="shared" si="1"/>
        <v>-0.49109623150315618</v>
      </c>
    </row>
    <row r="52" spans="1:6" x14ac:dyDescent="0.2">
      <c r="A52" s="66">
        <v>1</v>
      </c>
      <c r="B52" s="28" t="s">
        <v>53</v>
      </c>
      <c r="C52" s="26">
        <f>C53+C54+C55</f>
        <v>53759298</v>
      </c>
      <c r="D52" s="26">
        <f>D53+D54+D55</f>
        <v>56041866</v>
      </c>
      <c r="E52" s="26">
        <f t="shared" si="0"/>
        <v>2282568</v>
      </c>
      <c r="F52" s="27">
        <f t="shared" si="1"/>
        <v>4.245903657447303E-2</v>
      </c>
    </row>
    <row r="53" spans="1:6" x14ac:dyDescent="0.2">
      <c r="A53" s="66" t="s">
        <v>3</v>
      </c>
      <c r="B53" s="16" t="s">
        <v>54</v>
      </c>
      <c r="C53" s="17">
        <v>50066757</v>
      </c>
      <c r="D53" s="17">
        <v>50066757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2795281</v>
      </c>
      <c r="D54" s="17">
        <v>1772775</v>
      </c>
      <c r="E54" s="17">
        <f t="shared" si="0"/>
        <v>-1022506</v>
      </c>
      <c r="F54" s="18">
        <f t="shared" si="1"/>
        <v>-0.36579721323187186</v>
      </c>
    </row>
    <row r="55" spans="1:6" x14ac:dyDescent="0.2">
      <c r="A55" s="66" t="s">
        <v>5</v>
      </c>
      <c r="B55" s="16" t="s">
        <v>56</v>
      </c>
      <c r="C55" s="17">
        <v>897260</v>
      </c>
      <c r="D55" s="17">
        <v>4202334</v>
      </c>
      <c r="E55" s="17">
        <f t="shared" si="0"/>
        <v>3305074</v>
      </c>
      <c r="F55" s="18">
        <f t="shared" si="1"/>
        <v>3.6835187125247977</v>
      </c>
    </row>
    <row r="56" spans="1:6" x14ac:dyDescent="0.2">
      <c r="A56" s="66" t="s">
        <v>6</v>
      </c>
      <c r="B56" s="28" t="s">
        <v>57</v>
      </c>
      <c r="C56" s="26">
        <v>99854815</v>
      </c>
      <c r="D56" s="26">
        <v>22132935</v>
      </c>
      <c r="E56" s="26">
        <f t="shared" si="0"/>
        <v>-77721880</v>
      </c>
      <c r="F56" s="27">
        <f t="shared" si="1"/>
        <v>-0.77834884577173369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524422118</v>
      </c>
      <c r="D59" s="33">
        <f>D4+D32+D51</f>
        <v>484441161</v>
      </c>
      <c r="E59" s="33">
        <f t="shared" si="0"/>
        <v>-39980957</v>
      </c>
      <c r="F59" s="34">
        <f t="shared" si="1"/>
        <v>-7.6238121215169596E-2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355285474</v>
      </c>
      <c r="D60" s="14">
        <f>D61+D67</f>
        <v>319992430</v>
      </c>
      <c r="E60" s="14">
        <f t="shared" si="0"/>
        <v>-35293044</v>
      </c>
      <c r="F60" s="15">
        <f t="shared" si="1"/>
        <v>-9.9337143178558462E-2</v>
      </c>
    </row>
    <row r="61" spans="1:6" s="35" customFormat="1" x14ac:dyDescent="0.2">
      <c r="A61" s="72"/>
      <c r="B61" s="36" t="s">
        <v>61</v>
      </c>
      <c r="C61" s="37">
        <f>SUM(C62:C66)</f>
        <v>35273474</v>
      </c>
      <c r="D61" s="37">
        <f>SUM(D62:D66)</f>
        <v>19984930</v>
      </c>
      <c r="E61" s="37">
        <f t="shared" si="0"/>
        <v>-15288544</v>
      </c>
      <c r="F61" s="38">
        <f t="shared" si="1"/>
        <v>-0.43342892735770799</v>
      </c>
    </row>
    <row r="62" spans="1:6" x14ac:dyDescent="0.2">
      <c r="A62" s="65">
        <v>1</v>
      </c>
      <c r="B62" s="16" t="s">
        <v>62</v>
      </c>
      <c r="C62" s="17">
        <v>35273474</v>
      </c>
      <c r="D62" s="17">
        <v>19984930</v>
      </c>
      <c r="E62" s="17">
        <f t="shared" si="0"/>
        <v>-15288544</v>
      </c>
      <c r="F62" s="18">
        <f t="shared" si="1"/>
        <v>-0.43342892735770799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320012000</v>
      </c>
      <c r="D67" s="37">
        <f>SUM(D68:D70)</f>
        <v>300007500</v>
      </c>
      <c r="E67" s="37">
        <f t="shared" si="0"/>
        <v>-20004500</v>
      </c>
      <c r="F67" s="38">
        <f t="shared" si="1"/>
        <v>-6.2511718310563347E-2</v>
      </c>
    </row>
    <row r="68" spans="1:6" x14ac:dyDescent="0.2">
      <c r="A68" s="65">
        <v>6</v>
      </c>
      <c r="B68" s="16" t="s">
        <v>68</v>
      </c>
      <c r="C68" s="17">
        <v>12000</v>
      </c>
      <c r="D68" s="17">
        <v>7500</v>
      </c>
      <c r="E68" s="17">
        <f t="shared" si="0"/>
        <v>-4500</v>
      </c>
      <c r="F68" s="18">
        <f t="shared" si="1"/>
        <v>-0.375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320000000</v>
      </c>
      <c r="D70" s="40">
        <v>300000000</v>
      </c>
      <c r="E70" s="40">
        <f t="shared" si="2"/>
        <v>-20000000</v>
      </c>
      <c r="F70" s="41">
        <f t="shared" si="3"/>
        <v>-6.25E-2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879707592</v>
      </c>
      <c r="D71" s="43">
        <f>D59+D60</f>
        <v>804433591</v>
      </c>
      <c r="E71" s="43">
        <f t="shared" si="2"/>
        <v>-75274001</v>
      </c>
      <c r="F71" s="44">
        <f t="shared" si="3"/>
        <v>-8.5567069881556712E-2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359" priority="3" stopIfTrue="1"/>
    <cfRule type="duplicateValues" dxfId="358" priority="4" stopIfTrue="1"/>
  </conditionalFormatting>
  <conditionalFormatting sqref="B8">
    <cfRule type="duplicateValues" dxfId="357" priority="5" stopIfTrue="1"/>
  </conditionalFormatting>
  <conditionalFormatting sqref="B27">
    <cfRule type="duplicateValues" dxfId="356" priority="6" stopIfTrue="1"/>
    <cfRule type="duplicateValues" dxfId="355" priority="7" stopIfTrue="1"/>
  </conditionalFormatting>
  <conditionalFormatting sqref="B27">
    <cfRule type="duplicateValues" dxfId="354" priority="8" stopIfTrue="1"/>
  </conditionalFormatting>
  <conditionalFormatting sqref="B66">
    <cfRule type="duplicateValues" dxfId="353" priority="9" stopIfTrue="1"/>
    <cfRule type="duplicateValues" dxfId="352" priority="10" stopIfTrue="1"/>
  </conditionalFormatting>
  <conditionalFormatting sqref="B66">
    <cfRule type="duplicateValues" dxfId="351" priority="11" stopIfTrue="1"/>
  </conditionalFormatting>
  <conditionalFormatting sqref="B57">
    <cfRule type="duplicateValues" dxfId="350" priority="12" stopIfTrue="1"/>
    <cfRule type="duplicateValues" dxfId="349" priority="13" stopIfTrue="1"/>
  </conditionalFormatting>
  <conditionalFormatting sqref="B57">
    <cfRule type="duplicateValues" dxfId="348" priority="14" stopIfTrue="1"/>
  </conditionalFormatting>
  <conditionalFormatting sqref="B71">
    <cfRule type="duplicateValues" dxfId="347" priority="1" stopIfTrue="1"/>
  </conditionalFormatting>
  <conditionalFormatting sqref="B71">
    <cfRule type="duplicateValues" dxfId="346" priority="2" stopIfTrue="1"/>
  </conditionalFormatting>
  <conditionalFormatting sqref="B67:B70 B6:B7 B58:B65 B9:B26 B28:B56">
    <cfRule type="duplicateValues" dxfId="345" priority="15" stopIfTrue="1"/>
    <cfRule type="duplicateValues" dxfId="344" priority="16" stopIfTrue="1"/>
  </conditionalFormatting>
  <conditionalFormatting sqref="B67:B70 B4:B7 B58:B65 B9:B26 B28:B56">
    <cfRule type="duplicateValues" dxfId="343" priority="17" stopIfTrue="1"/>
  </conditionalFormatting>
  <conditionalFormatting sqref="B58:B70 B5:B56">
    <cfRule type="duplicateValues" dxfId="342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110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47435552</v>
      </c>
      <c r="D4" s="14">
        <f>SUM(D5:D31)</f>
        <v>55608397</v>
      </c>
      <c r="E4" s="14">
        <f>D4-C4</f>
        <v>8172845</v>
      </c>
      <c r="F4" s="15">
        <f>D4/C4-100%</f>
        <v>0.17229366277849989</v>
      </c>
    </row>
    <row r="5" spans="1:6" x14ac:dyDescent="0.2">
      <c r="A5" s="65">
        <v>1</v>
      </c>
      <c r="B5" s="16" t="s">
        <v>10</v>
      </c>
      <c r="C5" s="17">
        <v>45318</v>
      </c>
      <c r="D5" s="17">
        <v>68691</v>
      </c>
      <c r="E5" s="17">
        <f t="shared" ref="E5:E68" si="0">D5-C5</f>
        <v>23373</v>
      </c>
      <c r="F5" s="18">
        <f t="shared" ref="F5:F68" si="1">D5/C5-100%</f>
        <v>0.51575532900834098</v>
      </c>
    </row>
    <row r="6" spans="1:6" x14ac:dyDescent="0.2">
      <c r="A6" s="66">
        <v>2</v>
      </c>
      <c r="B6" s="16" t="s">
        <v>11</v>
      </c>
      <c r="C6" s="17">
        <v>29463163</v>
      </c>
      <c r="D6" s="17">
        <v>31793975</v>
      </c>
      <c r="E6" s="17">
        <f t="shared" si="0"/>
        <v>2330812</v>
      </c>
      <c r="F6" s="18">
        <f t="shared" si="1"/>
        <v>7.9109361068938844E-2</v>
      </c>
    </row>
    <row r="7" spans="1:6" x14ac:dyDescent="0.2">
      <c r="A7" s="65">
        <v>3</v>
      </c>
      <c r="B7" s="16" t="s">
        <v>12</v>
      </c>
      <c r="C7" s="17">
        <v>0</v>
      </c>
      <c r="D7" s="17">
        <v>0</v>
      </c>
      <c r="E7" s="17">
        <f t="shared" si="0"/>
        <v>0</v>
      </c>
      <c r="F7" s="18" t="e">
        <f t="shared" si="1"/>
        <v>#DIV/0!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75304</v>
      </c>
      <c r="D9" s="17">
        <v>210929</v>
      </c>
      <c r="E9" s="17">
        <f t="shared" si="0"/>
        <v>135625</v>
      </c>
      <c r="F9" s="18">
        <f t="shared" si="1"/>
        <v>1.8010331456496336</v>
      </c>
    </row>
    <row r="10" spans="1:6" ht="25.5" x14ac:dyDescent="0.2">
      <c r="A10" s="65">
        <v>6</v>
      </c>
      <c r="B10" s="16" t="s">
        <v>83</v>
      </c>
      <c r="C10" s="17">
        <v>3442351</v>
      </c>
      <c r="D10" s="17">
        <v>4391489</v>
      </c>
      <c r="E10" s="17">
        <f t="shared" si="0"/>
        <v>949138</v>
      </c>
      <c r="F10" s="18">
        <f t="shared" si="1"/>
        <v>0.275723771341156</v>
      </c>
    </row>
    <row r="11" spans="1:6" x14ac:dyDescent="0.2">
      <c r="A11" s="65">
        <v>7</v>
      </c>
      <c r="B11" s="16" t="s">
        <v>15</v>
      </c>
      <c r="C11" s="17">
        <v>427545</v>
      </c>
      <c r="D11" s="17">
        <v>1482023</v>
      </c>
      <c r="E11" s="17">
        <f t="shared" si="0"/>
        <v>1054478</v>
      </c>
      <c r="F11" s="18">
        <f t="shared" si="1"/>
        <v>2.4663555883006465</v>
      </c>
    </row>
    <row r="12" spans="1:6" x14ac:dyDescent="0.2">
      <c r="A12" s="66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65">
        <v>9</v>
      </c>
      <c r="B13" s="16" t="s">
        <v>17</v>
      </c>
      <c r="C13" s="17">
        <v>2623968</v>
      </c>
      <c r="D13" s="17">
        <v>2774078</v>
      </c>
      <c r="E13" s="17">
        <f t="shared" si="0"/>
        <v>150110</v>
      </c>
      <c r="F13" s="18">
        <f t="shared" si="1"/>
        <v>5.7207252527469832E-2</v>
      </c>
    </row>
    <row r="14" spans="1:6" x14ac:dyDescent="0.2">
      <c r="A14" s="65">
        <v>10</v>
      </c>
      <c r="B14" s="16" t="s">
        <v>18</v>
      </c>
      <c r="C14" s="17">
        <v>1446186</v>
      </c>
      <c r="D14" s="17">
        <v>2915030</v>
      </c>
      <c r="E14" s="17">
        <f t="shared" si="0"/>
        <v>1468844</v>
      </c>
      <c r="F14" s="18">
        <f t="shared" si="1"/>
        <v>1.0156674176074172</v>
      </c>
    </row>
    <row r="15" spans="1:6" x14ac:dyDescent="0.2">
      <c r="A15" s="66">
        <v>11</v>
      </c>
      <c r="B15" s="16" t="s">
        <v>87</v>
      </c>
      <c r="C15" s="17">
        <v>5346755</v>
      </c>
      <c r="D15" s="17">
        <v>5521420</v>
      </c>
      <c r="E15" s="17">
        <f t="shared" si="0"/>
        <v>174665</v>
      </c>
      <c r="F15" s="18">
        <f t="shared" si="1"/>
        <v>3.2667477750523366E-2</v>
      </c>
    </row>
    <row r="16" spans="1:6" x14ac:dyDescent="0.2">
      <c r="A16" s="65">
        <v>12</v>
      </c>
      <c r="B16" s="16" t="s">
        <v>20</v>
      </c>
      <c r="C16" s="17">
        <v>733800</v>
      </c>
      <c r="D16" s="17">
        <v>1380131</v>
      </c>
      <c r="E16" s="17">
        <f t="shared" si="0"/>
        <v>646331</v>
      </c>
      <c r="F16" s="18">
        <f t="shared" si="1"/>
        <v>0.88079994548923413</v>
      </c>
    </row>
    <row r="17" spans="1:6" x14ac:dyDescent="0.2">
      <c r="A17" s="65">
        <v>13</v>
      </c>
      <c r="B17" s="16" t="s">
        <v>21</v>
      </c>
      <c r="C17" s="17">
        <v>55062</v>
      </c>
      <c r="D17" s="17">
        <v>0</v>
      </c>
      <c r="E17" s="17">
        <f t="shared" si="0"/>
        <v>-55062</v>
      </c>
      <c r="F17" s="18">
        <f t="shared" si="1"/>
        <v>-1</v>
      </c>
    </row>
    <row r="18" spans="1:6" x14ac:dyDescent="0.2">
      <c r="A18" s="66">
        <v>14</v>
      </c>
      <c r="B18" s="16" t="s">
        <v>22</v>
      </c>
      <c r="C18" s="17">
        <v>191240</v>
      </c>
      <c r="D18" s="17">
        <v>127010</v>
      </c>
      <c r="E18" s="17">
        <f t="shared" si="0"/>
        <v>-64230</v>
      </c>
      <c r="F18" s="18">
        <f t="shared" si="1"/>
        <v>-0.33586069859861956</v>
      </c>
    </row>
    <row r="19" spans="1:6" x14ac:dyDescent="0.2">
      <c r="A19" s="65">
        <v>15</v>
      </c>
      <c r="B19" s="16" t="s">
        <v>23</v>
      </c>
      <c r="C19" s="17">
        <v>350704</v>
      </c>
      <c r="D19" s="17">
        <v>1782616</v>
      </c>
      <c r="E19" s="17">
        <f t="shared" si="0"/>
        <v>1431912</v>
      </c>
      <c r="F19" s="18">
        <f t="shared" si="1"/>
        <v>4.0829645513025232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20912</v>
      </c>
      <c r="D21" s="17">
        <v>14694</v>
      </c>
      <c r="E21" s="17">
        <f t="shared" si="0"/>
        <v>-6218</v>
      </c>
      <c r="F21" s="18">
        <f t="shared" si="1"/>
        <v>-0.29734123947972457</v>
      </c>
    </row>
    <row r="22" spans="1:6" x14ac:dyDescent="0.2">
      <c r="A22" s="65">
        <v>18</v>
      </c>
      <c r="B22" s="16" t="s">
        <v>26</v>
      </c>
      <c r="C22" s="17">
        <v>23130</v>
      </c>
      <c r="D22" s="17">
        <v>21810</v>
      </c>
      <c r="E22" s="17">
        <f t="shared" si="0"/>
        <v>-1320</v>
      </c>
      <c r="F22" s="18">
        <f t="shared" si="1"/>
        <v>-5.7068741893644637E-2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23463</v>
      </c>
      <c r="E26" s="17">
        <f t="shared" si="0"/>
        <v>23463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406750</v>
      </c>
      <c r="E27" s="17">
        <f t="shared" si="0"/>
        <v>406750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473286</v>
      </c>
      <c r="D30" s="17">
        <v>747958</v>
      </c>
      <c r="E30" s="17">
        <f t="shared" si="0"/>
        <v>274672</v>
      </c>
      <c r="F30" s="18">
        <f t="shared" si="1"/>
        <v>0.58035099284576352</v>
      </c>
    </row>
    <row r="31" spans="1:6" x14ac:dyDescent="0.2">
      <c r="A31" s="65">
        <v>27</v>
      </c>
      <c r="B31" s="19" t="s">
        <v>34</v>
      </c>
      <c r="C31" s="20">
        <v>2716828</v>
      </c>
      <c r="D31" s="20">
        <v>1946330</v>
      </c>
      <c r="E31" s="20">
        <f t="shared" si="0"/>
        <v>-770498</v>
      </c>
      <c r="F31" s="21">
        <f t="shared" si="1"/>
        <v>-0.28360205357129709</v>
      </c>
    </row>
    <row r="32" spans="1:6" x14ac:dyDescent="0.2">
      <c r="A32" s="67" t="s">
        <v>79</v>
      </c>
      <c r="B32" s="22" t="s">
        <v>35</v>
      </c>
      <c r="C32" s="23">
        <f>C33+C34</f>
        <v>117256829</v>
      </c>
      <c r="D32" s="23">
        <f>D33+D34</f>
        <v>115953619</v>
      </c>
      <c r="E32" s="23">
        <f t="shared" si="0"/>
        <v>-1303210</v>
      </c>
      <c r="F32" s="24">
        <f t="shared" si="1"/>
        <v>-1.1114150119137189E-2</v>
      </c>
    </row>
    <row r="33" spans="1:6" x14ac:dyDescent="0.2">
      <c r="A33" s="68" t="s">
        <v>1</v>
      </c>
      <c r="B33" s="25" t="s">
        <v>36</v>
      </c>
      <c r="C33" s="26">
        <v>55520177</v>
      </c>
      <c r="D33" s="26">
        <v>58684247</v>
      </c>
      <c r="E33" s="26">
        <f t="shared" si="0"/>
        <v>3164070</v>
      </c>
      <c r="F33" s="27">
        <f t="shared" si="1"/>
        <v>5.6989551744404565E-2</v>
      </c>
    </row>
    <row r="34" spans="1:6" x14ac:dyDescent="0.2">
      <c r="A34" s="69" t="s">
        <v>72</v>
      </c>
      <c r="B34" s="28" t="s">
        <v>76</v>
      </c>
      <c r="C34" s="26">
        <f>SUM(C35:C50)</f>
        <v>61736652</v>
      </c>
      <c r="D34" s="26">
        <f>SUM(D35:D50)</f>
        <v>57269372</v>
      </c>
      <c r="E34" s="26">
        <f t="shared" si="0"/>
        <v>-4467280</v>
      </c>
      <c r="F34" s="27">
        <f t="shared" si="1"/>
        <v>-7.2360256918370003E-2</v>
      </c>
    </row>
    <row r="35" spans="1:6" x14ac:dyDescent="0.2">
      <c r="A35" s="65">
        <v>1</v>
      </c>
      <c r="B35" s="16" t="s">
        <v>37</v>
      </c>
      <c r="C35" s="17">
        <v>5207378</v>
      </c>
      <c r="D35" s="17">
        <v>5167318</v>
      </c>
      <c r="E35" s="17">
        <f t="shared" si="0"/>
        <v>-40060</v>
      </c>
      <c r="F35" s="18">
        <f t="shared" si="1"/>
        <v>-7.6929310681882468E-3</v>
      </c>
    </row>
    <row r="36" spans="1:6" x14ac:dyDescent="0.2">
      <c r="A36" s="65">
        <v>2</v>
      </c>
      <c r="B36" s="16" t="s">
        <v>38</v>
      </c>
      <c r="C36" s="17">
        <v>8172422</v>
      </c>
      <c r="D36" s="17">
        <v>6783308</v>
      </c>
      <c r="E36" s="17">
        <f t="shared" si="0"/>
        <v>-1389114</v>
      </c>
      <c r="F36" s="18">
        <f t="shared" si="1"/>
        <v>-0.1699758039905428</v>
      </c>
    </row>
    <row r="37" spans="1:6" x14ac:dyDescent="0.2">
      <c r="A37" s="65">
        <v>3</v>
      </c>
      <c r="B37" s="16" t="s">
        <v>39</v>
      </c>
      <c r="C37" s="17">
        <v>34540295</v>
      </c>
      <c r="D37" s="17">
        <v>37158932</v>
      </c>
      <c r="E37" s="17">
        <f t="shared" si="0"/>
        <v>2618637</v>
      </c>
      <c r="F37" s="18">
        <f t="shared" si="1"/>
        <v>7.5813973215920649E-2</v>
      </c>
    </row>
    <row r="38" spans="1:6" x14ac:dyDescent="0.2">
      <c r="A38" s="65">
        <v>4</v>
      </c>
      <c r="B38" s="16" t="s">
        <v>40</v>
      </c>
      <c r="C38" s="17">
        <v>5047742</v>
      </c>
      <c r="D38" s="17">
        <v>5061549</v>
      </c>
      <c r="E38" s="17">
        <f t="shared" si="0"/>
        <v>13807</v>
      </c>
      <c r="F38" s="18">
        <f t="shared" si="1"/>
        <v>2.7352824292525835E-3</v>
      </c>
    </row>
    <row r="39" spans="1:6" x14ac:dyDescent="0.2">
      <c r="A39" s="65">
        <v>5</v>
      </c>
      <c r="B39" s="16" t="s">
        <v>41</v>
      </c>
      <c r="C39" s="17">
        <v>3030390</v>
      </c>
      <c r="D39" s="17">
        <v>1973137</v>
      </c>
      <c r="E39" s="17">
        <f t="shared" si="0"/>
        <v>-1057253</v>
      </c>
      <c r="F39" s="18">
        <f t="shared" si="1"/>
        <v>-0.34888347704420886</v>
      </c>
    </row>
    <row r="40" spans="1:6" x14ac:dyDescent="0.2">
      <c r="A40" s="65">
        <v>6</v>
      </c>
      <c r="B40" s="16" t="s">
        <v>42</v>
      </c>
      <c r="C40" s="17">
        <v>-1553</v>
      </c>
      <c r="D40" s="17">
        <v>5362</v>
      </c>
      <c r="E40" s="17">
        <f t="shared" si="0"/>
        <v>6915</v>
      </c>
      <c r="F40" s="18">
        <f t="shared" si="1"/>
        <v>-4.4526722472633615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1700</v>
      </c>
      <c r="E41" s="17">
        <f t="shared" si="0"/>
        <v>1700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88000</v>
      </c>
      <c r="D42" s="17">
        <v>102165</v>
      </c>
      <c r="E42" s="17">
        <f t="shared" si="0"/>
        <v>14165</v>
      </c>
      <c r="F42" s="18">
        <f t="shared" si="1"/>
        <v>0.16096590909090902</v>
      </c>
    </row>
    <row r="43" spans="1:6" x14ac:dyDescent="0.2">
      <c r="A43" s="65">
        <v>9</v>
      </c>
      <c r="B43" s="16" t="s">
        <v>45</v>
      </c>
      <c r="C43" s="17">
        <v>5611877</v>
      </c>
      <c r="D43" s="17">
        <v>940761</v>
      </c>
      <c r="E43" s="17">
        <f t="shared" si="0"/>
        <v>-4671116</v>
      </c>
      <c r="F43" s="18">
        <f t="shared" si="1"/>
        <v>-0.83236250545049362</v>
      </c>
    </row>
    <row r="44" spans="1:6" x14ac:dyDescent="0.2">
      <c r="A44" s="65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65">
        <v>11</v>
      </c>
      <c r="B45" s="16" t="s">
        <v>88</v>
      </c>
      <c r="C45" s="17">
        <v>20989</v>
      </c>
      <c r="D45" s="17">
        <v>39165</v>
      </c>
      <c r="E45" s="17">
        <f t="shared" si="0"/>
        <v>18176</v>
      </c>
      <c r="F45" s="18">
        <f t="shared" si="1"/>
        <v>0.86597741674210305</v>
      </c>
    </row>
    <row r="46" spans="1:6" x14ac:dyDescent="0.2">
      <c r="A46" s="65">
        <v>12</v>
      </c>
      <c r="B46" s="16" t="s">
        <v>47</v>
      </c>
      <c r="C46" s="17">
        <v>19112</v>
      </c>
      <c r="D46" s="17">
        <v>35975</v>
      </c>
      <c r="E46" s="17">
        <f t="shared" si="0"/>
        <v>16863</v>
      </c>
      <c r="F46" s="18">
        <f t="shared" si="1"/>
        <v>0.88232524068647966</v>
      </c>
    </row>
    <row r="47" spans="1:6" x14ac:dyDescent="0.2">
      <c r="A47" s="65">
        <v>13</v>
      </c>
      <c r="B47" s="16" t="s">
        <v>48</v>
      </c>
      <c r="C47" s="17">
        <v>0</v>
      </c>
      <c r="D47" s="17">
        <v>0</v>
      </c>
      <c r="E47" s="17">
        <f t="shared" si="0"/>
        <v>0</v>
      </c>
      <c r="F47" s="18" t="e">
        <f t="shared" si="1"/>
        <v>#DIV/0!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65">
        <v>16</v>
      </c>
      <c r="B50" s="16" t="s">
        <v>51</v>
      </c>
      <c r="C50" s="17">
        <v>0</v>
      </c>
      <c r="D50" s="17">
        <v>0</v>
      </c>
      <c r="E50" s="17">
        <f t="shared" si="0"/>
        <v>0</v>
      </c>
      <c r="F50" s="18" t="e">
        <f t="shared" si="1"/>
        <v>#DIV/0!</v>
      </c>
    </row>
    <row r="51" spans="1:6" x14ac:dyDescent="0.2">
      <c r="A51" s="67" t="s">
        <v>2</v>
      </c>
      <c r="B51" s="22" t="s">
        <v>52</v>
      </c>
      <c r="C51" s="23">
        <f>C52+C56+C57+C58</f>
        <v>140120857</v>
      </c>
      <c r="D51" s="23">
        <f>D52+D56+D57+D58</f>
        <v>150339451</v>
      </c>
      <c r="E51" s="23">
        <f t="shared" si="0"/>
        <v>10218594</v>
      </c>
      <c r="F51" s="24">
        <f t="shared" si="1"/>
        <v>7.292700186668144E-2</v>
      </c>
    </row>
    <row r="52" spans="1:6" x14ac:dyDescent="0.2">
      <c r="A52" s="66">
        <v>1</v>
      </c>
      <c r="B52" s="28" t="s">
        <v>53</v>
      </c>
      <c r="C52" s="26">
        <f>C53+C54+C55</f>
        <v>138160857</v>
      </c>
      <c r="D52" s="26">
        <f>D53+D54+D55</f>
        <v>146503951</v>
      </c>
      <c r="E52" s="26">
        <f t="shared" si="0"/>
        <v>8343094</v>
      </c>
      <c r="F52" s="27">
        <f t="shared" si="1"/>
        <v>6.0386814190071192E-2</v>
      </c>
    </row>
    <row r="53" spans="1:6" x14ac:dyDescent="0.2">
      <c r="A53" s="66" t="s">
        <v>3</v>
      </c>
      <c r="B53" s="16" t="s">
        <v>54</v>
      </c>
      <c r="C53" s="17">
        <v>134191161</v>
      </c>
      <c r="D53" s="17">
        <v>134191161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2201696</v>
      </c>
      <c r="D54" s="17">
        <v>2771085</v>
      </c>
      <c r="E54" s="17">
        <f t="shared" si="0"/>
        <v>569389</v>
      </c>
      <c r="F54" s="18">
        <f t="shared" si="1"/>
        <v>0.25861381407787443</v>
      </c>
    </row>
    <row r="55" spans="1:6" x14ac:dyDescent="0.2">
      <c r="A55" s="66" t="s">
        <v>5</v>
      </c>
      <c r="B55" s="16" t="s">
        <v>56</v>
      </c>
      <c r="C55" s="17">
        <v>1768000</v>
      </c>
      <c r="D55" s="17">
        <v>9541705</v>
      </c>
      <c r="E55" s="17">
        <f t="shared" si="0"/>
        <v>7773705</v>
      </c>
      <c r="F55" s="18">
        <f t="shared" si="1"/>
        <v>4.3968919683257921</v>
      </c>
    </row>
    <row r="56" spans="1:6" x14ac:dyDescent="0.2">
      <c r="A56" s="66" t="s">
        <v>6</v>
      </c>
      <c r="B56" s="28" t="s">
        <v>57</v>
      </c>
      <c r="C56" s="26">
        <v>1960000</v>
      </c>
      <c r="D56" s="26">
        <v>3835500</v>
      </c>
      <c r="E56" s="26">
        <f t="shared" si="0"/>
        <v>1875500</v>
      </c>
      <c r="F56" s="27">
        <f t="shared" si="1"/>
        <v>0.95688775510204072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304813238</v>
      </c>
      <c r="D59" s="33">
        <f>D4+D32+D51</f>
        <v>321901467</v>
      </c>
      <c r="E59" s="33">
        <f t="shared" si="0"/>
        <v>17088229</v>
      </c>
      <c r="F59" s="34">
        <f t="shared" si="1"/>
        <v>5.6061308597102233E-2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0</v>
      </c>
      <c r="D60" s="14">
        <f>D61+D67</f>
        <v>15940441</v>
      </c>
      <c r="E60" s="14">
        <f t="shared" si="0"/>
        <v>15940441</v>
      </c>
      <c r="F60" s="15" t="e">
        <f t="shared" si="1"/>
        <v>#DIV/0!</v>
      </c>
    </row>
    <row r="61" spans="1:6" s="35" customFormat="1" x14ac:dyDescent="0.2">
      <c r="A61" s="72"/>
      <c r="B61" s="36" t="s">
        <v>61</v>
      </c>
      <c r="C61" s="37">
        <f>SUM(C62:C66)</f>
        <v>0</v>
      </c>
      <c r="D61" s="37">
        <f>SUM(D62:D66)</f>
        <v>15940441</v>
      </c>
      <c r="E61" s="37">
        <f t="shared" si="0"/>
        <v>15940441</v>
      </c>
      <c r="F61" s="38" t="e">
        <f t="shared" si="1"/>
        <v>#DIV/0!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15940441</v>
      </c>
      <c r="E62" s="17">
        <f t="shared" si="0"/>
        <v>15940441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304813238</v>
      </c>
      <c r="D71" s="43">
        <f>D59+D60</f>
        <v>337841908</v>
      </c>
      <c r="E71" s="43">
        <f t="shared" si="2"/>
        <v>33028670</v>
      </c>
      <c r="F71" s="44">
        <f t="shared" si="3"/>
        <v>0.10835707207703371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341" priority="3" stopIfTrue="1"/>
    <cfRule type="duplicateValues" dxfId="340" priority="4" stopIfTrue="1"/>
  </conditionalFormatting>
  <conditionalFormatting sqref="B8">
    <cfRule type="duplicateValues" dxfId="339" priority="5" stopIfTrue="1"/>
  </conditionalFormatting>
  <conditionalFormatting sqref="B27">
    <cfRule type="duplicateValues" dxfId="338" priority="6" stopIfTrue="1"/>
    <cfRule type="duplicateValues" dxfId="337" priority="7" stopIfTrue="1"/>
  </conditionalFormatting>
  <conditionalFormatting sqref="B27">
    <cfRule type="duplicateValues" dxfId="336" priority="8" stopIfTrue="1"/>
  </conditionalFormatting>
  <conditionalFormatting sqref="B66">
    <cfRule type="duplicateValues" dxfId="335" priority="9" stopIfTrue="1"/>
    <cfRule type="duplicateValues" dxfId="334" priority="10" stopIfTrue="1"/>
  </conditionalFormatting>
  <conditionalFormatting sqref="B66">
    <cfRule type="duplicateValues" dxfId="333" priority="11" stopIfTrue="1"/>
  </conditionalFormatting>
  <conditionalFormatting sqref="B57">
    <cfRule type="duplicateValues" dxfId="332" priority="12" stopIfTrue="1"/>
    <cfRule type="duplicateValues" dxfId="331" priority="13" stopIfTrue="1"/>
  </conditionalFormatting>
  <conditionalFormatting sqref="B57">
    <cfRule type="duplicateValues" dxfId="330" priority="14" stopIfTrue="1"/>
  </conditionalFormatting>
  <conditionalFormatting sqref="B71">
    <cfRule type="duplicateValues" dxfId="329" priority="1" stopIfTrue="1"/>
  </conditionalFormatting>
  <conditionalFormatting sqref="B71">
    <cfRule type="duplicateValues" dxfId="328" priority="2" stopIfTrue="1"/>
  </conditionalFormatting>
  <conditionalFormatting sqref="B67:B70 B6:B7 B58:B65 B9:B26 B28:B56">
    <cfRule type="duplicateValues" dxfId="327" priority="15" stopIfTrue="1"/>
    <cfRule type="duplicateValues" dxfId="326" priority="16" stopIfTrue="1"/>
  </conditionalFormatting>
  <conditionalFormatting sqref="B67:B70 B4:B7 B58:B65 B9:B26 B28:B56">
    <cfRule type="duplicateValues" dxfId="325" priority="17" stopIfTrue="1"/>
  </conditionalFormatting>
  <conditionalFormatting sqref="B58:B70 B5:B56">
    <cfRule type="duplicateValues" dxfId="324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3" width="10.85546875" style="2" bestFit="1" customWidth="1"/>
    <col min="4" max="4" width="12.28515625" style="2" bestFit="1" customWidth="1"/>
    <col min="5" max="5" width="10.85546875" style="2" bestFit="1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109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254226895</v>
      </c>
      <c r="D4" s="14">
        <f>SUM(D5:D31)</f>
        <v>282669017</v>
      </c>
      <c r="E4" s="14">
        <f>D4-C4</f>
        <v>28442122</v>
      </c>
      <c r="F4" s="15">
        <f>D4/C4-100%</f>
        <v>0.11187692002453153</v>
      </c>
    </row>
    <row r="5" spans="1:6" x14ac:dyDescent="0.2">
      <c r="A5" s="65">
        <v>1</v>
      </c>
      <c r="B5" s="16" t="s">
        <v>10</v>
      </c>
      <c r="C5" s="17">
        <v>959250</v>
      </c>
      <c r="D5" s="17">
        <v>888662</v>
      </c>
      <c r="E5" s="17">
        <f t="shared" ref="E5:E68" si="0">D5-C5</f>
        <v>-70588</v>
      </c>
      <c r="F5" s="18">
        <f t="shared" ref="F5:F68" si="1">D5/C5-100%</f>
        <v>-7.3586656241855564E-2</v>
      </c>
    </row>
    <row r="6" spans="1:6" x14ac:dyDescent="0.2">
      <c r="A6" s="66">
        <v>2</v>
      </c>
      <c r="B6" s="16" t="s">
        <v>11</v>
      </c>
      <c r="C6" s="17">
        <v>151392071</v>
      </c>
      <c r="D6" s="17">
        <v>156077379</v>
      </c>
      <c r="E6" s="17">
        <f t="shared" si="0"/>
        <v>4685308</v>
      </c>
      <c r="F6" s="18">
        <f t="shared" si="1"/>
        <v>3.0948172972678378E-2</v>
      </c>
    </row>
    <row r="7" spans="1:6" x14ac:dyDescent="0.2">
      <c r="A7" s="65">
        <v>3</v>
      </c>
      <c r="B7" s="16" t="s">
        <v>12</v>
      </c>
      <c r="C7" s="17">
        <v>2176138</v>
      </c>
      <c r="D7" s="17">
        <v>2134197</v>
      </c>
      <c r="E7" s="17">
        <f t="shared" si="0"/>
        <v>-41941</v>
      </c>
      <c r="F7" s="18">
        <f t="shared" si="1"/>
        <v>-1.9273134332473352E-2</v>
      </c>
    </row>
    <row r="8" spans="1:6" x14ac:dyDescent="0.2">
      <c r="A8" s="65">
        <v>4</v>
      </c>
      <c r="B8" s="16" t="s">
        <v>13</v>
      </c>
      <c r="C8" s="17">
        <v>3349949</v>
      </c>
      <c r="D8" s="17">
        <v>4745649</v>
      </c>
      <c r="E8" s="17">
        <f t="shared" si="0"/>
        <v>1395700</v>
      </c>
      <c r="F8" s="18">
        <f t="shared" si="1"/>
        <v>0.41663320844585994</v>
      </c>
    </row>
    <row r="9" spans="1:6" x14ac:dyDescent="0.2">
      <c r="A9" s="66">
        <v>5</v>
      </c>
      <c r="B9" s="16" t="s">
        <v>14</v>
      </c>
      <c r="C9" s="17">
        <v>4572016</v>
      </c>
      <c r="D9" s="17">
        <v>359065</v>
      </c>
      <c r="E9" s="17">
        <f t="shared" si="0"/>
        <v>-4212951</v>
      </c>
      <c r="F9" s="18">
        <f t="shared" si="1"/>
        <v>-0.92146462304593857</v>
      </c>
    </row>
    <row r="10" spans="1:6" ht="25.5" x14ac:dyDescent="0.2">
      <c r="A10" s="65">
        <v>6</v>
      </c>
      <c r="B10" s="16" t="s">
        <v>83</v>
      </c>
      <c r="C10" s="17">
        <v>11669811</v>
      </c>
      <c r="D10" s="17">
        <v>15248375</v>
      </c>
      <c r="E10" s="17">
        <f t="shared" si="0"/>
        <v>3578564</v>
      </c>
      <c r="F10" s="18">
        <f t="shared" si="1"/>
        <v>0.30665141020707187</v>
      </c>
    </row>
    <row r="11" spans="1:6" x14ac:dyDescent="0.2">
      <c r="A11" s="65">
        <v>7</v>
      </c>
      <c r="B11" s="16" t="s">
        <v>15</v>
      </c>
      <c r="C11" s="17">
        <v>11723403</v>
      </c>
      <c r="D11" s="17">
        <v>5397867</v>
      </c>
      <c r="E11" s="17">
        <f t="shared" si="0"/>
        <v>-6325536</v>
      </c>
      <c r="F11" s="18">
        <f t="shared" si="1"/>
        <v>-0.53956483454505488</v>
      </c>
    </row>
    <row r="12" spans="1:6" x14ac:dyDescent="0.2">
      <c r="A12" s="66">
        <v>8</v>
      </c>
      <c r="B12" s="16" t="s">
        <v>16</v>
      </c>
      <c r="C12" s="17">
        <v>2265596</v>
      </c>
      <c r="D12" s="17">
        <v>71114</v>
      </c>
      <c r="E12" s="17">
        <f t="shared" si="0"/>
        <v>-2194482</v>
      </c>
      <c r="F12" s="18">
        <f t="shared" si="1"/>
        <v>-0.96861134994941733</v>
      </c>
    </row>
    <row r="13" spans="1:6" ht="25.5" x14ac:dyDescent="0.2">
      <c r="A13" s="65">
        <v>9</v>
      </c>
      <c r="B13" s="16" t="s">
        <v>17</v>
      </c>
      <c r="C13" s="17">
        <v>18421139</v>
      </c>
      <c r="D13" s="17">
        <v>19572469</v>
      </c>
      <c r="E13" s="17">
        <f t="shared" si="0"/>
        <v>1151330</v>
      </c>
      <c r="F13" s="18">
        <f t="shared" si="1"/>
        <v>6.2500478390614234E-2</v>
      </c>
    </row>
    <row r="14" spans="1:6" x14ac:dyDescent="0.2">
      <c r="A14" s="65">
        <v>10</v>
      </c>
      <c r="B14" s="16" t="s">
        <v>18</v>
      </c>
      <c r="C14" s="17">
        <v>13278197</v>
      </c>
      <c r="D14" s="17">
        <v>13835678</v>
      </c>
      <c r="E14" s="17">
        <f t="shared" si="0"/>
        <v>557481</v>
      </c>
      <c r="F14" s="18">
        <f t="shared" si="1"/>
        <v>4.1984691144437702E-2</v>
      </c>
    </row>
    <row r="15" spans="1:6" x14ac:dyDescent="0.2">
      <c r="A15" s="66">
        <v>11</v>
      </c>
      <c r="B15" s="16" t="s">
        <v>87</v>
      </c>
      <c r="C15" s="17">
        <v>12336590</v>
      </c>
      <c r="D15" s="17">
        <v>17135342</v>
      </c>
      <c r="E15" s="17">
        <f t="shared" si="0"/>
        <v>4798752</v>
      </c>
      <c r="F15" s="18">
        <f t="shared" si="1"/>
        <v>0.38898528685803768</v>
      </c>
    </row>
    <row r="16" spans="1:6" x14ac:dyDescent="0.2">
      <c r="A16" s="65">
        <v>12</v>
      </c>
      <c r="B16" s="16" t="s">
        <v>20</v>
      </c>
      <c r="C16" s="17">
        <v>9029798</v>
      </c>
      <c r="D16" s="17">
        <v>9048706</v>
      </c>
      <c r="E16" s="17">
        <f t="shared" si="0"/>
        <v>18908</v>
      </c>
      <c r="F16" s="18">
        <f t="shared" si="1"/>
        <v>2.0939560331250107E-3</v>
      </c>
    </row>
    <row r="17" spans="1:6" x14ac:dyDescent="0.2">
      <c r="A17" s="65">
        <v>13</v>
      </c>
      <c r="B17" s="16" t="s">
        <v>21</v>
      </c>
      <c r="C17" s="17">
        <v>186910</v>
      </c>
      <c r="D17" s="17">
        <v>0</v>
      </c>
      <c r="E17" s="17">
        <f t="shared" si="0"/>
        <v>-186910</v>
      </c>
      <c r="F17" s="18">
        <f t="shared" si="1"/>
        <v>-1</v>
      </c>
    </row>
    <row r="18" spans="1:6" x14ac:dyDescent="0.2">
      <c r="A18" s="66">
        <v>14</v>
      </c>
      <c r="B18" s="16" t="s">
        <v>22</v>
      </c>
      <c r="C18" s="17">
        <v>1563516</v>
      </c>
      <c r="D18" s="17">
        <v>1224648</v>
      </c>
      <c r="E18" s="17">
        <f t="shared" si="0"/>
        <v>-338868</v>
      </c>
      <c r="F18" s="18">
        <f t="shared" si="1"/>
        <v>-0.21673459049987331</v>
      </c>
    </row>
    <row r="19" spans="1:6" x14ac:dyDescent="0.2">
      <c r="A19" s="65">
        <v>15</v>
      </c>
      <c r="B19" s="16" t="s">
        <v>23</v>
      </c>
      <c r="C19" s="17">
        <v>217633</v>
      </c>
      <c r="D19" s="17">
        <v>153624</v>
      </c>
      <c r="E19" s="17">
        <f t="shared" si="0"/>
        <v>-64009</v>
      </c>
      <c r="F19" s="18">
        <f t="shared" si="1"/>
        <v>-0.29411440360607077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1921712</v>
      </c>
      <c r="D21" s="17">
        <v>2043937</v>
      </c>
      <c r="E21" s="17">
        <f t="shared" si="0"/>
        <v>122225</v>
      </c>
      <c r="F21" s="18">
        <f t="shared" si="1"/>
        <v>6.3602142256487859E-2</v>
      </c>
    </row>
    <row r="22" spans="1:6" x14ac:dyDescent="0.2">
      <c r="A22" s="65">
        <v>18</v>
      </c>
      <c r="B22" s="16" t="s">
        <v>26</v>
      </c>
      <c r="C22" s="17">
        <v>849720</v>
      </c>
      <c r="D22" s="17">
        <v>934275</v>
      </c>
      <c r="E22" s="17">
        <f t="shared" si="0"/>
        <v>84555</v>
      </c>
      <c r="F22" s="18">
        <f t="shared" si="1"/>
        <v>9.9509250105917157E-2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825761</v>
      </c>
      <c r="E26" s="17">
        <f t="shared" si="0"/>
        <v>825761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2835050</v>
      </c>
      <c r="E27" s="17">
        <f t="shared" si="0"/>
        <v>2835050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8313446</v>
      </c>
      <c r="D30" s="17">
        <v>9959337</v>
      </c>
      <c r="E30" s="17">
        <f t="shared" si="0"/>
        <v>1645891</v>
      </c>
      <c r="F30" s="18">
        <f t="shared" si="1"/>
        <v>0.19797939386386831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20177882</v>
      </c>
      <c r="E31" s="20">
        <f t="shared" si="0"/>
        <v>20177882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477141037</v>
      </c>
      <c r="D32" s="23">
        <f>D33+D34</f>
        <v>580366568</v>
      </c>
      <c r="E32" s="23">
        <f t="shared" si="0"/>
        <v>103225531</v>
      </c>
      <c r="F32" s="24">
        <f t="shared" si="1"/>
        <v>0.21634175850609139</v>
      </c>
    </row>
    <row r="33" spans="1:6" x14ac:dyDescent="0.2">
      <c r="A33" s="68" t="s">
        <v>1</v>
      </c>
      <c r="B33" s="25" t="s">
        <v>36</v>
      </c>
      <c r="C33" s="26">
        <v>351771712</v>
      </c>
      <c r="D33" s="26">
        <v>376378767</v>
      </c>
      <c r="E33" s="26">
        <f t="shared" si="0"/>
        <v>24607055</v>
      </c>
      <c r="F33" s="27">
        <f t="shared" si="1"/>
        <v>6.9951773154516728E-2</v>
      </c>
    </row>
    <row r="34" spans="1:6" x14ac:dyDescent="0.2">
      <c r="A34" s="69" t="s">
        <v>72</v>
      </c>
      <c r="B34" s="28" t="s">
        <v>76</v>
      </c>
      <c r="C34" s="26">
        <f>SUM(C35:C50)</f>
        <v>125369325</v>
      </c>
      <c r="D34" s="26">
        <f>SUM(D35:D50)</f>
        <v>203987801</v>
      </c>
      <c r="E34" s="26">
        <f t="shared" si="0"/>
        <v>78618476</v>
      </c>
      <c r="F34" s="27">
        <f t="shared" si="1"/>
        <v>0.62709499313328831</v>
      </c>
    </row>
    <row r="35" spans="1:6" x14ac:dyDescent="0.2">
      <c r="A35" s="65">
        <v>1</v>
      </c>
      <c r="B35" s="16" t="s">
        <v>37</v>
      </c>
      <c r="C35" s="17">
        <v>32241214</v>
      </c>
      <c r="D35" s="17">
        <v>35427891</v>
      </c>
      <c r="E35" s="17">
        <f t="shared" si="0"/>
        <v>3186677</v>
      </c>
      <c r="F35" s="18">
        <f t="shared" si="1"/>
        <v>9.8838616932972911E-2</v>
      </c>
    </row>
    <row r="36" spans="1:6" x14ac:dyDescent="0.2">
      <c r="A36" s="65">
        <v>2</v>
      </c>
      <c r="B36" s="16" t="s">
        <v>38</v>
      </c>
      <c r="C36" s="17">
        <v>32531429</v>
      </c>
      <c r="D36" s="17">
        <v>29451339</v>
      </c>
      <c r="E36" s="17">
        <f t="shared" si="0"/>
        <v>-3080090</v>
      </c>
      <c r="F36" s="18">
        <f t="shared" si="1"/>
        <v>-9.4680439644996839E-2</v>
      </c>
    </row>
    <row r="37" spans="1:6" x14ac:dyDescent="0.2">
      <c r="A37" s="65">
        <v>3</v>
      </c>
      <c r="B37" s="16" t="s">
        <v>39</v>
      </c>
      <c r="C37" s="17">
        <v>27764638</v>
      </c>
      <c r="D37" s="17">
        <v>97532787</v>
      </c>
      <c r="E37" s="17">
        <f t="shared" si="0"/>
        <v>69768149</v>
      </c>
      <c r="F37" s="18">
        <f t="shared" si="1"/>
        <v>2.5128420186857832</v>
      </c>
    </row>
    <row r="38" spans="1:6" x14ac:dyDescent="0.2">
      <c r="A38" s="65">
        <v>4</v>
      </c>
      <c r="B38" s="16" t="s">
        <v>40</v>
      </c>
      <c r="C38" s="17">
        <v>27658222</v>
      </c>
      <c r="D38" s="17">
        <v>29147557</v>
      </c>
      <c r="E38" s="17">
        <f t="shared" si="0"/>
        <v>1489335</v>
      </c>
      <c r="F38" s="18">
        <f t="shared" si="1"/>
        <v>5.3847821454321876E-2</v>
      </c>
    </row>
    <row r="39" spans="1:6" x14ac:dyDescent="0.2">
      <c r="A39" s="65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65">
        <v>6</v>
      </c>
      <c r="B40" s="16" t="s">
        <v>42</v>
      </c>
      <c r="C40" s="17">
        <v>-32138</v>
      </c>
      <c r="D40" s="17">
        <v>18015</v>
      </c>
      <c r="E40" s="17">
        <f t="shared" si="0"/>
        <v>50153</v>
      </c>
      <c r="F40" s="18">
        <f t="shared" si="1"/>
        <v>-1.5605513722073558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185502</v>
      </c>
      <c r="D42" s="17">
        <v>626279</v>
      </c>
      <c r="E42" s="17">
        <f t="shared" si="0"/>
        <v>440777</v>
      </c>
      <c r="F42" s="18">
        <f t="shared" si="1"/>
        <v>2.3761307155717999</v>
      </c>
    </row>
    <row r="43" spans="1:6" x14ac:dyDescent="0.2">
      <c r="A43" s="65">
        <v>9</v>
      </c>
      <c r="B43" s="16" t="s">
        <v>45</v>
      </c>
      <c r="C43" s="17">
        <v>1581480</v>
      </c>
      <c r="D43" s="17">
        <v>2541314</v>
      </c>
      <c r="E43" s="17">
        <f t="shared" si="0"/>
        <v>959834</v>
      </c>
      <c r="F43" s="18">
        <f t="shared" si="1"/>
        <v>0.60692136479753134</v>
      </c>
    </row>
    <row r="44" spans="1:6" x14ac:dyDescent="0.2">
      <c r="A44" s="65">
        <v>10</v>
      </c>
      <c r="B44" s="16" t="s">
        <v>46</v>
      </c>
      <c r="C44" s="17">
        <v>52821</v>
      </c>
      <c r="D44" s="17">
        <v>5177490</v>
      </c>
      <c r="E44" s="17">
        <f t="shared" si="0"/>
        <v>5124669</v>
      </c>
      <c r="F44" s="18">
        <f t="shared" si="1"/>
        <v>97.019537683875726</v>
      </c>
    </row>
    <row r="45" spans="1:6" x14ac:dyDescent="0.2">
      <c r="A45" s="65">
        <v>11</v>
      </c>
      <c r="B45" s="16" t="s">
        <v>88</v>
      </c>
      <c r="C45" s="17">
        <v>1215634</v>
      </c>
      <c r="D45" s="17">
        <v>1526304</v>
      </c>
      <c r="E45" s="17">
        <f t="shared" si="0"/>
        <v>310670</v>
      </c>
      <c r="F45" s="18">
        <f t="shared" si="1"/>
        <v>0.25556211820334074</v>
      </c>
    </row>
    <row r="46" spans="1:6" x14ac:dyDescent="0.2">
      <c r="A46" s="65">
        <v>12</v>
      </c>
      <c r="B46" s="16" t="s">
        <v>47</v>
      </c>
      <c r="C46" s="17">
        <v>703382</v>
      </c>
      <c r="D46" s="17">
        <v>616647</v>
      </c>
      <c r="E46" s="17">
        <f t="shared" si="0"/>
        <v>-86735</v>
      </c>
      <c r="F46" s="18">
        <f t="shared" si="1"/>
        <v>-0.12331137276757154</v>
      </c>
    </row>
    <row r="47" spans="1:6" x14ac:dyDescent="0.2">
      <c r="A47" s="65">
        <v>13</v>
      </c>
      <c r="B47" s="16" t="s">
        <v>48</v>
      </c>
      <c r="C47" s="17">
        <v>18</v>
      </c>
      <c r="D47" s="17">
        <v>28</v>
      </c>
      <c r="E47" s="17">
        <f t="shared" si="0"/>
        <v>10</v>
      </c>
      <c r="F47" s="18">
        <f t="shared" si="1"/>
        <v>0.55555555555555558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1477281</v>
      </c>
      <c r="D49" s="17">
        <v>1922150</v>
      </c>
      <c r="E49" s="17">
        <f t="shared" si="0"/>
        <v>444869</v>
      </c>
      <c r="F49" s="18">
        <f t="shared" si="1"/>
        <v>0.30114040592141911</v>
      </c>
    </row>
    <row r="50" spans="1:6" x14ac:dyDescent="0.2">
      <c r="A50" s="65">
        <v>16</v>
      </c>
      <c r="B50" s="16" t="s">
        <v>51</v>
      </c>
      <c r="C50" s="17">
        <v>-10158</v>
      </c>
      <c r="D50" s="17">
        <v>0</v>
      </c>
      <c r="E50" s="17">
        <f t="shared" si="0"/>
        <v>10158</v>
      </c>
      <c r="F50" s="18">
        <f t="shared" si="1"/>
        <v>-1</v>
      </c>
    </row>
    <row r="51" spans="1:6" x14ac:dyDescent="0.2">
      <c r="A51" s="67" t="s">
        <v>2</v>
      </c>
      <c r="B51" s="22" t="s">
        <v>52</v>
      </c>
      <c r="C51" s="23">
        <f>C52+C56+C57+C58</f>
        <v>190646953</v>
      </c>
      <c r="D51" s="23">
        <f>D52+D56+D57+D58</f>
        <v>189852083</v>
      </c>
      <c r="E51" s="23">
        <f t="shared" si="0"/>
        <v>-794870</v>
      </c>
      <c r="F51" s="24">
        <f t="shared" si="1"/>
        <v>-4.1693296823893666E-3</v>
      </c>
    </row>
    <row r="52" spans="1:6" x14ac:dyDescent="0.2">
      <c r="A52" s="66">
        <v>1</v>
      </c>
      <c r="B52" s="28" t="s">
        <v>53</v>
      </c>
      <c r="C52" s="26">
        <f>C53+C54+C55</f>
        <v>184112953</v>
      </c>
      <c r="D52" s="26">
        <f>D53+D54+D55</f>
        <v>184821083</v>
      </c>
      <c r="E52" s="26">
        <f t="shared" si="0"/>
        <v>708130</v>
      </c>
      <c r="F52" s="27">
        <f t="shared" si="1"/>
        <v>3.8461715401414409E-3</v>
      </c>
    </row>
    <row r="53" spans="1:6" x14ac:dyDescent="0.2">
      <c r="A53" s="66" t="s">
        <v>3</v>
      </c>
      <c r="B53" s="16" t="s">
        <v>54</v>
      </c>
      <c r="C53" s="17">
        <v>173411640</v>
      </c>
      <c r="D53" s="17">
        <v>173411640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5550602</v>
      </c>
      <c r="D54" s="17">
        <v>7075443</v>
      </c>
      <c r="E54" s="17">
        <f t="shared" si="0"/>
        <v>1524841</v>
      </c>
      <c r="F54" s="18">
        <f t="shared" si="1"/>
        <v>0.2747163280667575</v>
      </c>
    </row>
    <row r="55" spans="1:6" x14ac:dyDescent="0.2">
      <c r="A55" s="66" t="s">
        <v>5</v>
      </c>
      <c r="B55" s="16" t="s">
        <v>56</v>
      </c>
      <c r="C55" s="17">
        <v>5150711</v>
      </c>
      <c r="D55" s="17">
        <v>4334000</v>
      </c>
      <c r="E55" s="17">
        <f t="shared" si="0"/>
        <v>-816711</v>
      </c>
      <c r="F55" s="18">
        <f t="shared" si="1"/>
        <v>-0.15856276929534585</v>
      </c>
    </row>
    <row r="56" spans="1:6" x14ac:dyDescent="0.2">
      <c r="A56" s="66" t="s">
        <v>6</v>
      </c>
      <c r="B56" s="28" t="s">
        <v>57</v>
      </c>
      <c r="C56" s="26">
        <v>6534000</v>
      </c>
      <c r="D56" s="26">
        <v>5031000</v>
      </c>
      <c r="E56" s="26">
        <f t="shared" si="0"/>
        <v>-1503000</v>
      </c>
      <c r="F56" s="27">
        <f t="shared" si="1"/>
        <v>-0.23002754820936644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922014885</v>
      </c>
      <c r="D59" s="33">
        <f>D4+D32+D51</f>
        <v>1052887668</v>
      </c>
      <c r="E59" s="33">
        <f t="shared" si="0"/>
        <v>130872783</v>
      </c>
      <c r="F59" s="34">
        <f t="shared" si="1"/>
        <v>0.14194215855853565</v>
      </c>
    </row>
    <row r="60" spans="1:6" ht="13.5" thickTop="1" x14ac:dyDescent="0.2">
      <c r="A60" s="64" t="s">
        <v>8</v>
      </c>
      <c r="B60" s="13" t="s">
        <v>71</v>
      </c>
      <c r="C60" s="14">
        <f>C61+C67</f>
        <v>66136249</v>
      </c>
      <c r="D60" s="14">
        <f>D61+D67</f>
        <v>10309283</v>
      </c>
      <c r="E60" s="14">
        <f t="shared" si="0"/>
        <v>-55826966</v>
      </c>
      <c r="F60" s="15">
        <f t="shared" si="1"/>
        <v>-0.84412053668178244</v>
      </c>
    </row>
    <row r="61" spans="1:6" s="35" customFormat="1" x14ac:dyDescent="0.2">
      <c r="A61" s="72"/>
      <c r="B61" s="36" t="s">
        <v>61</v>
      </c>
      <c r="C61" s="37">
        <f>SUM(C62:C66)</f>
        <v>28981903</v>
      </c>
      <c r="D61" s="37">
        <f>SUM(D62:D66)</f>
        <v>10309283</v>
      </c>
      <c r="E61" s="37">
        <f t="shared" si="0"/>
        <v>-18672620</v>
      </c>
      <c r="F61" s="38">
        <f t="shared" si="1"/>
        <v>-0.64428550464750367</v>
      </c>
    </row>
    <row r="62" spans="1:6" x14ac:dyDescent="0.2">
      <c r="A62" s="65">
        <v>1</v>
      </c>
      <c r="B62" s="16" t="s">
        <v>62</v>
      </c>
      <c r="C62" s="17">
        <v>28981903</v>
      </c>
      <c r="D62" s="17">
        <v>10309283</v>
      </c>
      <c r="E62" s="17">
        <f t="shared" si="0"/>
        <v>-18672620</v>
      </c>
      <c r="F62" s="18">
        <f t="shared" si="1"/>
        <v>-0.64428550464750367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37154346</v>
      </c>
      <c r="D67" s="37">
        <f>SUM(D68:D70)</f>
        <v>0</v>
      </c>
      <c r="E67" s="37">
        <f t="shared" si="0"/>
        <v>-37154346</v>
      </c>
      <c r="F67" s="38">
        <f t="shared" si="1"/>
        <v>-1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37154346</v>
      </c>
      <c r="D70" s="40">
        <v>0</v>
      </c>
      <c r="E70" s="40">
        <f t="shared" si="2"/>
        <v>-37154346</v>
      </c>
      <c r="F70" s="41">
        <f t="shared" si="3"/>
        <v>-1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988151134</v>
      </c>
      <c r="D71" s="43">
        <f>D59+D60</f>
        <v>1063196951</v>
      </c>
      <c r="E71" s="43">
        <f t="shared" si="2"/>
        <v>75045817</v>
      </c>
      <c r="F71" s="44">
        <f t="shared" si="3"/>
        <v>7.5945687271760987E-2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323" priority="3" stopIfTrue="1"/>
    <cfRule type="duplicateValues" dxfId="322" priority="4" stopIfTrue="1"/>
  </conditionalFormatting>
  <conditionalFormatting sqref="B8">
    <cfRule type="duplicateValues" dxfId="321" priority="5" stopIfTrue="1"/>
  </conditionalFormatting>
  <conditionalFormatting sqref="B27">
    <cfRule type="duplicateValues" dxfId="320" priority="6" stopIfTrue="1"/>
    <cfRule type="duplicateValues" dxfId="319" priority="7" stopIfTrue="1"/>
  </conditionalFormatting>
  <conditionalFormatting sqref="B27">
    <cfRule type="duplicateValues" dxfId="318" priority="8" stopIfTrue="1"/>
  </conditionalFormatting>
  <conditionalFormatting sqref="B66">
    <cfRule type="duplicateValues" dxfId="317" priority="9" stopIfTrue="1"/>
    <cfRule type="duplicateValues" dxfId="316" priority="10" stopIfTrue="1"/>
  </conditionalFormatting>
  <conditionalFormatting sqref="B66">
    <cfRule type="duplicateValues" dxfId="315" priority="11" stopIfTrue="1"/>
  </conditionalFormatting>
  <conditionalFormatting sqref="B57">
    <cfRule type="duplicateValues" dxfId="314" priority="12" stopIfTrue="1"/>
    <cfRule type="duplicateValues" dxfId="313" priority="13" stopIfTrue="1"/>
  </conditionalFormatting>
  <conditionalFormatting sqref="B57">
    <cfRule type="duplicateValues" dxfId="312" priority="14" stopIfTrue="1"/>
  </conditionalFormatting>
  <conditionalFormatting sqref="B71">
    <cfRule type="duplicateValues" dxfId="311" priority="1" stopIfTrue="1"/>
  </conditionalFormatting>
  <conditionalFormatting sqref="B71">
    <cfRule type="duplicateValues" dxfId="310" priority="2" stopIfTrue="1"/>
  </conditionalFormatting>
  <conditionalFormatting sqref="B67:B70 B6:B7 B58:B65 B9:B26 B28:B56">
    <cfRule type="duplicateValues" dxfId="309" priority="15" stopIfTrue="1"/>
    <cfRule type="duplicateValues" dxfId="308" priority="16" stopIfTrue="1"/>
  </conditionalFormatting>
  <conditionalFormatting sqref="B67:B70 B4:B7 B58:B65 B9:B26 B28:B56">
    <cfRule type="duplicateValues" dxfId="307" priority="17" stopIfTrue="1"/>
  </conditionalFormatting>
  <conditionalFormatting sqref="B58:B70 B5:B56">
    <cfRule type="duplicateValues" dxfId="306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108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121524485</v>
      </c>
      <c r="D4" s="14">
        <f>SUM(D5:D31)</f>
        <v>109220968</v>
      </c>
      <c r="E4" s="14">
        <f>D4-C4</f>
        <v>-12303517</v>
      </c>
      <c r="F4" s="15">
        <f>D4/C4-100%</f>
        <v>-0.10124311162478905</v>
      </c>
    </row>
    <row r="5" spans="1:6" x14ac:dyDescent="0.2">
      <c r="A5" s="65">
        <v>1</v>
      </c>
      <c r="B5" s="16" t="s">
        <v>10</v>
      </c>
      <c r="C5" s="17">
        <v>-2080</v>
      </c>
      <c r="D5" s="17">
        <v>0</v>
      </c>
      <c r="E5" s="17">
        <f t="shared" ref="E5:E68" si="0">D5-C5</f>
        <v>2080</v>
      </c>
      <c r="F5" s="18">
        <f t="shared" ref="F5:F68" si="1">D5/C5-100%</f>
        <v>-1</v>
      </c>
    </row>
    <row r="6" spans="1:6" x14ac:dyDescent="0.2">
      <c r="A6" s="66">
        <v>2</v>
      </c>
      <c r="B6" s="16" t="s">
        <v>11</v>
      </c>
      <c r="C6" s="17">
        <v>63805768</v>
      </c>
      <c r="D6" s="17">
        <v>63787459</v>
      </c>
      <c r="E6" s="17">
        <f t="shared" si="0"/>
        <v>-18309</v>
      </c>
      <c r="F6" s="18">
        <f t="shared" si="1"/>
        <v>-2.8694897928349672E-4</v>
      </c>
    </row>
    <row r="7" spans="1:6" x14ac:dyDescent="0.2">
      <c r="A7" s="65">
        <v>3</v>
      </c>
      <c r="B7" s="16" t="s">
        <v>12</v>
      </c>
      <c r="C7" s="17">
        <v>1192082</v>
      </c>
      <c r="D7" s="17">
        <v>1422703</v>
      </c>
      <c r="E7" s="17">
        <f t="shared" si="0"/>
        <v>230621</v>
      </c>
      <c r="F7" s="18">
        <f t="shared" si="1"/>
        <v>0.19346068475155231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2409801</v>
      </c>
      <c r="D9" s="17">
        <v>537670</v>
      </c>
      <c r="E9" s="17">
        <f t="shared" si="0"/>
        <v>-1872131</v>
      </c>
      <c r="F9" s="18">
        <f t="shared" si="1"/>
        <v>-0.77688199150054293</v>
      </c>
    </row>
    <row r="10" spans="1:6" ht="25.5" x14ac:dyDescent="0.2">
      <c r="A10" s="65">
        <v>6</v>
      </c>
      <c r="B10" s="16" t="s">
        <v>83</v>
      </c>
      <c r="C10" s="17">
        <v>14874579</v>
      </c>
      <c r="D10" s="17">
        <v>10979715</v>
      </c>
      <c r="E10" s="17">
        <f t="shared" si="0"/>
        <v>-3894864</v>
      </c>
      <c r="F10" s="18">
        <f t="shared" si="1"/>
        <v>-0.26184700756908819</v>
      </c>
    </row>
    <row r="11" spans="1:6" x14ac:dyDescent="0.2">
      <c r="A11" s="65">
        <v>7</v>
      </c>
      <c r="B11" s="16" t="s">
        <v>15</v>
      </c>
      <c r="C11" s="17">
        <v>0</v>
      </c>
      <c r="D11" s="17">
        <v>0</v>
      </c>
      <c r="E11" s="17">
        <f t="shared" si="0"/>
        <v>0</v>
      </c>
      <c r="F11" s="18" t="e">
        <f t="shared" si="1"/>
        <v>#DIV/0!</v>
      </c>
    </row>
    <row r="12" spans="1:6" x14ac:dyDescent="0.2">
      <c r="A12" s="66">
        <v>8</v>
      </c>
      <c r="B12" s="16" t="s">
        <v>16</v>
      </c>
      <c r="C12" s="17">
        <v>42477</v>
      </c>
      <c r="D12" s="17">
        <v>47557</v>
      </c>
      <c r="E12" s="17">
        <f t="shared" si="0"/>
        <v>5080</v>
      </c>
      <c r="F12" s="18">
        <f t="shared" si="1"/>
        <v>0.11959413329566582</v>
      </c>
    </row>
    <row r="13" spans="1:6" ht="25.5" x14ac:dyDescent="0.2">
      <c r="A13" s="65">
        <v>9</v>
      </c>
      <c r="B13" s="16" t="s">
        <v>17</v>
      </c>
      <c r="C13" s="17">
        <v>6952306</v>
      </c>
      <c r="D13" s="17">
        <v>7358200</v>
      </c>
      <c r="E13" s="17">
        <f t="shared" si="0"/>
        <v>405894</v>
      </c>
      <c r="F13" s="18">
        <f t="shared" si="1"/>
        <v>5.8382643111508647E-2</v>
      </c>
    </row>
    <row r="14" spans="1:6" x14ac:dyDescent="0.2">
      <c r="A14" s="65">
        <v>10</v>
      </c>
      <c r="B14" s="16" t="s">
        <v>18</v>
      </c>
      <c r="C14" s="17">
        <v>3881959</v>
      </c>
      <c r="D14" s="17">
        <v>3840036</v>
      </c>
      <c r="E14" s="17">
        <f t="shared" si="0"/>
        <v>-41923</v>
      </c>
      <c r="F14" s="18">
        <f t="shared" si="1"/>
        <v>-1.0799444301189176E-2</v>
      </c>
    </row>
    <row r="15" spans="1:6" x14ac:dyDescent="0.2">
      <c r="A15" s="66">
        <v>11</v>
      </c>
      <c r="B15" s="16" t="s">
        <v>87</v>
      </c>
      <c r="C15" s="17">
        <v>10126222</v>
      </c>
      <c r="D15" s="17">
        <v>10199141</v>
      </c>
      <c r="E15" s="17">
        <f t="shared" si="0"/>
        <v>72919</v>
      </c>
      <c r="F15" s="18">
        <f t="shared" si="1"/>
        <v>7.2010074438422222E-3</v>
      </c>
    </row>
    <row r="16" spans="1:6" x14ac:dyDescent="0.2">
      <c r="A16" s="65">
        <v>12</v>
      </c>
      <c r="B16" s="16" t="s">
        <v>20</v>
      </c>
      <c r="C16" s="17">
        <v>1626220</v>
      </c>
      <c r="D16" s="17">
        <v>2428613</v>
      </c>
      <c r="E16" s="17">
        <f t="shared" si="0"/>
        <v>802393</v>
      </c>
      <c r="F16" s="18">
        <f t="shared" si="1"/>
        <v>0.49340987074319598</v>
      </c>
    </row>
    <row r="17" spans="1:6" x14ac:dyDescent="0.2">
      <c r="A17" s="65">
        <v>13</v>
      </c>
      <c r="B17" s="16" t="s">
        <v>21</v>
      </c>
      <c r="C17" s="17">
        <v>2527514</v>
      </c>
      <c r="D17" s="17">
        <v>252083</v>
      </c>
      <c r="E17" s="17">
        <f t="shared" si="0"/>
        <v>-2275431</v>
      </c>
      <c r="F17" s="18">
        <f t="shared" si="1"/>
        <v>-0.90026444957377094</v>
      </c>
    </row>
    <row r="18" spans="1:6" x14ac:dyDescent="0.2">
      <c r="A18" s="66">
        <v>14</v>
      </c>
      <c r="B18" s="16" t="s">
        <v>22</v>
      </c>
      <c r="C18" s="17">
        <v>487864</v>
      </c>
      <c r="D18" s="17">
        <v>1203831</v>
      </c>
      <c r="E18" s="17">
        <f t="shared" si="0"/>
        <v>715967</v>
      </c>
      <c r="F18" s="18">
        <f t="shared" si="1"/>
        <v>1.4675544823967335</v>
      </c>
    </row>
    <row r="19" spans="1:6" x14ac:dyDescent="0.2">
      <c r="A19" s="65">
        <v>15</v>
      </c>
      <c r="B19" s="16" t="s">
        <v>23</v>
      </c>
      <c r="C19" s="17">
        <v>58271</v>
      </c>
      <c r="D19" s="17">
        <v>115300</v>
      </c>
      <c r="E19" s="17">
        <f t="shared" si="0"/>
        <v>57029</v>
      </c>
      <c r="F19" s="18">
        <f t="shared" si="1"/>
        <v>0.97868579567881109</v>
      </c>
    </row>
    <row r="20" spans="1:6" x14ac:dyDescent="0.2">
      <c r="A20" s="65">
        <v>16</v>
      </c>
      <c r="B20" s="16" t="s">
        <v>24</v>
      </c>
      <c r="C20" s="17">
        <v>4069068</v>
      </c>
      <c r="D20" s="17">
        <v>1310580</v>
      </c>
      <c r="E20" s="17">
        <f t="shared" si="0"/>
        <v>-2758488</v>
      </c>
      <c r="F20" s="18">
        <f t="shared" si="1"/>
        <v>-0.6779164172237967</v>
      </c>
    </row>
    <row r="21" spans="1:6" x14ac:dyDescent="0.2">
      <c r="A21" s="66">
        <v>17</v>
      </c>
      <c r="B21" s="16" t="s">
        <v>25</v>
      </c>
      <c r="C21" s="17">
        <v>1806028</v>
      </c>
      <c r="D21" s="17">
        <v>1411485</v>
      </c>
      <c r="E21" s="17">
        <f t="shared" si="0"/>
        <v>-394543</v>
      </c>
      <c r="F21" s="18">
        <f t="shared" si="1"/>
        <v>-0.2184589607691575</v>
      </c>
    </row>
    <row r="22" spans="1:6" x14ac:dyDescent="0.2">
      <c r="A22" s="65">
        <v>18</v>
      </c>
      <c r="B22" s="16" t="s">
        <v>26</v>
      </c>
      <c r="C22" s="17">
        <v>1000830</v>
      </c>
      <c r="D22" s="17">
        <v>1773515</v>
      </c>
      <c r="E22" s="17">
        <f t="shared" si="0"/>
        <v>772685</v>
      </c>
      <c r="F22" s="18">
        <f t="shared" si="1"/>
        <v>0.77204420331125156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1074</v>
      </c>
      <c r="E24" s="17">
        <f t="shared" si="0"/>
        <v>1074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-6131</v>
      </c>
      <c r="D25" s="17">
        <v>0</v>
      </c>
      <c r="E25" s="17">
        <f t="shared" si="0"/>
        <v>6131</v>
      </c>
      <c r="F25" s="18">
        <f t="shared" si="1"/>
        <v>-1</v>
      </c>
    </row>
    <row r="26" spans="1:6" x14ac:dyDescent="0.2">
      <c r="A26" s="65">
        <v>22</v>
      </c>
      <c r="B26" s="16" t="s">
        <v>29</v>
      </c>
      <c r="C26" s="17">
        <v>125284</v>
      </c>
      <c r="D26" s="17">
        <v>137231</v>
      </c>
      <c r="E26" s="17">
        <f t="shared" si="0"/>
        <v>11947</v>
      </c>
      <c r="F26" s="18">
        <f t="shared" si="1"/>
        <v>9.5359343571405741E-2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370293</v>
      </c>
      <c r="E27" s="17">
        <f t="shared" si="0"/>
        <v>370293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250928</v>
      </c>
      <c r="D28" s="17">
        <v>297407</v>
      </c>
      <c r="E28" s="17">
        <f t="shared" si="0"/>
        <v>46479</v>
      </c>
      <c r="F28" s="18">
        <f t="shared" si="1"/>
        <v>0.18522843206019246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6295495</v>
      </c>
      <c r="D30" s="17">
        <v>1747075</v>
      </c>
      <c r="E30" s="17">
        <f t="shared" si="0"/>
        <v>-4548420</v>
      </c>
      <c r="F30" s="18">
        <f t="shared" si="1"/>
        <v>-0.7224880648781391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287850292</v>
      </c>
      <c r="D32" s="23">
        <f>D33+D34</f>
        <v>317640968</v>
      </c>
      <c r="E32" s="23">
        <f t="shared" si="0"/>
        <v>29790676</v>
      </c>
      <c r="F32" s="24">
        <f t="shared" si="1"/>
        <v>0.10349364523138993</v>
      </c>
    </row>
    <row r="33" spans="1:6" x14ac:dyDescent="0.2">
      <c r="A33" s="68" t="s">
        <v>1</v>
      </c>
      <c r="B33" s="25" t="s">
        <v>36</v>
      </c>
      <c r="C33" s="26">
        <v>165435036</v>
      </c>
      <c r="D33" s="26">
        <v>165615232</v>
      </c>
      <c r="E33" s="26">
        <f t="shared" si="0"/>
        <v>180196</v>
      </c>
      <c r="F33" s="27">
        <f t="shared" si="1"/>
        <v>1.0892251385008489E-3</v>
      </c>
    </row>
    <row r="34" spans="1:6" x14ac:dyDescent="0.2">
      <c r="A34" s="69" t="s">
        <v>72</v>
      </c>
      <c r="B34" s="28" t="s">
        <v>76</v>
      </c>
      <c r="C34" s="26">
        <f>SUM(C35:C50)</f>
        <v>122415256</v>
      </c>
      <c r="D34" s="26">
        <f>SUM(D35:D50)</f>
        <v>152025736</v>
      </c>
      <c r="E34" s="26">
        <f t="shared" si="0"/>
        <v>29610480</v>
      </c>
      <c r="F34" s="27">
        <f t="shared" si="1"/>
        <v>0.24188553753463538</v>
      </c>
    </row>
    <row r="35" spans="1:6" x14ac:dyDescent="0.2">
      <c r="A35" s="65">
        <v>1</v>
      </c>
      <c r="B35" s="16" t="s">
        <v>37</v>
      </c>
      <c r="C35" s="17">
        <v>25233275</v>
      </c>
      <c r="D35" s="17">
        <v>34196023</v>
      </c>
      <c r="E35" s="17">
        <f t="shared" si="0"/>
        <v>8962748</v>
      </c>
      <c r="F35" s="18">
        <f t="shared" si="1"/>
        <v>0.35519558995017486</v>
      </c>
    </row>
    <row r="36" spans="1:6" x14ac:dyDescent="0.2">
      <c r="A36" s="65">
        <v>2</v>
      </c>
      <c r="B36" s="16" t="s">
        <v>38</v>
      </c>
      <c r="C36" s="17">
        <v>13770570</v>
      </c>
      <c r="D36" s="17">
        <v>24161262</v>
      </c>
      <c r="E36" s="17">
        <f t="shared" si="0"/>
        <v>10390692</v>
      </c>
      <c r="F36" s="18">
        <f t="shared" si="1"/>
        <v>0.75455787233208205</v>
      </c>
    </row>
    <row r="37" spans="1:6" x14ac:dyDescent="0.2">
      <c r="A37" s="65">
        <v>3</v>
      </c>
      <c r="B37" s="16" t="s">
        <v>39</v>
      </c>
      <c r="C37" s="17">
        <v>60173664</v>
      </c>
      <c r="D37" s="17">
        <v>73399814</v>
      </c>
      <c r="E37" s="17">
        <f t="shared" si="0"/>
        <v>13226150</v>
      </c>
      <c r="F37" s="18">
        <f t="shared" si="1"/>
        <v>0.21979964524015028</v>
      </c>
    </row>
    <row r="38" spans="1:6" x14ac:dyDescent="0.2">
      <c r="A38" s="65">
        <v>4</v>
      </c>
      <c r="B38" s="16" t="s">
        <v>40</v>
      </c>
      <c r="C38" s="17">
        <v>17860335</v>
      </c>
      <c r="D38" s="17">
        <v>14362586</v>
      </c>
      <c r="E38" s="17">
        <f t="shared" si="0"/>
        <v>-3497749</v>
      </c>
      <c r="F38" s="18">
        <f t="shared" si="1"/>
        <v>-0.19583893583183065</v>
      </c>
    </row>
    <row r="39" spans="1:6" x14ac:dyDescent="0.2">
      <c r="A39" s="65">
        <v>5</v>
      </c>
      <c r="B39" s="16" t="s">
        <v>41</v>
      </c>
      <c r="C39" s="17">
        <v>2013041</v>
      </c>
      <c r="D39" s="17">
        <v>1455365</v>
      </c>
      <c r="E39" s="17">
        <f t="shared" si="0"/>
        <v>-557676</v>
      </c>
      <c r="F39" s="18">
        <f t="shared" si="1"/>
        <v>-0.27703161535209664</v>
      </c>
    </row>
    <row r="40" spans="1:6" x14ac:dyDescent="0.2">
      <c r="A40" s="65">
        <v>6</v>
      </c>
      <c r="B40" s="16" t="s">
        <v>42</v>
      </c>
      <c r="C40" s="17">
        <v>-26920</v>
      </c>
      <c r="D40" s="17">
        <v>2763</v>
      </c>
      <c r="E40" s="17">
        <f t="shared" si="0"/>
        <v>29683</v>
      </c>
      <c r="F40" s="18">
        <f t="shared" si="1"/>
        <v>-1.1026374442793463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65">
        <v>9</v>
      </c>
      <c r="B43" s="16" t="s">
        <v>45</v>
      </c>
      <c r="C43" s="17">
        <v>794392</v>
      </c>
      <c r="D43" s="17">
        <v>1559233</v>
      </c>
      <c r="E43" s="17">
        <f t="shared" si="0"/>
        <v>764841</v>
      </c>
      <c r="F43" s="18">
        <f t="shared" si="1"/>
        <v>0.96280048137443486</v>
      </c>
    </row>
    <row r="44" spans="1:6" x14ac:dyDescent="0.2">
      <c r="A44" s="65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65">
        <v>11</v>
      </c>
      <c r="B45" s="16" t="s">
        <v>88</v>
      </c>
      <c r="C45" s="17">
        <v>1626585</v>
      </c>
      <c r="D45" s="17">
        <v>1936457</v>
      </c>
      <c r="E45" s="17">
        <f t="shared" si="0"/>
        <v>309872</v>
      </c>
      <c r="F45" s="18">
        <f t="shared" si="1"/>
        <v>0.1905046462373623</v>
      </c>
    </row>
    <row r="46" spans="1:6" x14ac:dyDescent="0.2">
      <c r="A46" s="65">
        <v>12</v>
      </c>
      <c r="B46" s="16" t="s">
        <v>47</v>
      </c>
      <c r="C46" s="17">
        <v>985802</v>
      </c>
      <c r="D46" s="17">
        <v>908962</v>
      </c>
      <c r="E46" s="17">
        <f t="shared" si="0"/>
        <v>-76840</v>
      </c>
      <c r="F46" s="18">
        <f t="shared" si="1"/>
        <v>-7.7946687062919295E-2</v>
      </c>
    </row>
    <row r="47" spans="1:6" x14ac:dyDescent="0.2">
      <c r="A47" s="65">
        <v>13</v>
      </c>
      <c r="B47" s="16" t="s">
        <v>48</v>
      </c>
      <c r="C47" s="17">
        <v>31</v>
      </c>
      <c r="D47" s="17">
        <v>1554</v>
      </c>
      <c r="E47" s="17">
        <f t="shared" si="0"/>
        <v>1523</v>
      </c>
      <c r="F47" s="18">
        <f t="shared" si="1"/>
        <v>49.12903225806452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65">
        <v>16</v>
      </c>
      <c r="B50" s="16" t="s">
        <v>51</v>
      </c>
      <c r="C50" s="17">
        <v>-15519</v>
      </c>
      <c r="D50" s="17">
        <v>41717</v>
      </c>
      <c r="E50" s="17">
        <f t="shared" si="0"/>
        <v>57236</v>
      </c>
      <c r="F50" s="18">
        <f t="shared" si="1"/>
        <v>-3.688124234808944</v>
      </c>
    </row>
    <row r="51" spans="1:6" x14ac:dyDescent="0.2">
      <c r="A51" s="67" t="s">
        <v>2</v>
      </c>
      <c r="B51" s="22" t="s">
        <v>52</v>
      </c>
      <c r="C51" s="23">
        <f>C52+C56+C57+C58</f>
        <v>96283732</v>
      </c>
      <c r="D51" s="23">
        <f>D52+D56+D57+D58</f>
        <v>80949846</v>
      </c>
      <c r="E51" s="23">
        <f t="shared" si="0"/>
        <v>-15333886</v>
      </c>
      <c r="F51" s="24">
        <f t="shared" si="1"/>
        <v>-0.15925728761739311</v>
      </c>
    </row>
    <row r="52" spans="1:6" x14ac:dyDescent="0.2">
      <c r="A52" s="66">
        <v>1</v>
      </c>
      <c r="B52" s="28" t="s">
        <v>53</v>
      </c>
      <c r="C52" s="26">
        <f>C53+C54+C55</f>
        <v>95283732</v>
      </c>
      <c r="D52" s="26">
        <f>D53+D54+D55</f>
        <v>80949846</v>
      </c>
      <c r="E52" s="26">
        <f t="shared" si="0"/>
        <v>-14333886</v>
      </c>
      <c r="F52" s="27">
        <f t="shared" si="1"/>
        <v>-0.15043371726875687</v>
      </c>
    </row>
    <row r="53" spans="1:6" x14ac:dyDescent="0.2">
      <c r="A53" s="66" t="s">
        <v>3</v>
      </c>
      <c r="B53" s="16" t="s">
        <v>54</v>
      </c>
      <c r="C53" s="17">
        <v>68948046</v>
      </c>
      <c r="D53" s="17">
        <v>68948046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1713453</v>
      </c>
      <c r="D54" s="17">
        <v>461693</v>
      </c>
      <c r="E54" s="17">
        <f t="shared" si="0"/>
        <v>-1251760</v>
      </c>
      <c r="F54" s="18">
        <f t="shared" si="1"/>
        <v>-0.73054819712008445</v>
      </c>
    </row>
    <row r="55" spans="1:6" x14ac:dyDescent="0.2">
      <c r="A55" s="66" t="s">
        <v>5</v>
      </c>
      <c r="B55" s="16" t="s">
        <v>56</v>
      </c>
      <c r="C55" s="17">
        <v>24622233</v>
      </c>
      <c r="D55" s="17">
        <v>11540107</v>
      </c>
      <c r="E55" s="17">
        <f t="shared" si="0"/>
        <v>-13082126</v>
      </c>
      <c r="F55" s="18">
        <f t="shared" si="1"/>
        <v>-0.53131354901888872</v>
      </c>
    </row>
    <row r="56" spans="1:6" x14ac:dyDescent="0.2">
      <c r="A56" s="66" t="s">
        <v>6</v>
      </c>
      <c r="B56" s="28" t="s">
        <v>57</v>
      </c>
      <c r="C56" s="26">
        <v>1000000</v>
      </c>
      <c r="D56" s="26">
        <v>0</v>
      </c>
      <c r="E56" s="26">
        <f t="shared" si="0"/>
        <v>-1000000</v>
      </c>
      <c r="F56" s="27">
        <f t="shared" si="1"/>
        <v>-1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505658509</v>
      </c>
      <c r="D59" s="33">
        <f>D4+D32+D51</f>
        <v>507811782</v>
      </c>
      <c r="E59" s="33">
        <f t="shared" si="0"/>
        <v>2153273</v>
      </c>
      <c r="F59" s="34">
        <f t="shared" si="1"/>
        <v>4.2583541296641325E-3</v>
      </c>
    </row>
    <row r="60" spans="1:6" ht="13.5" thickTop="1" x14ac:dyDescent="0.2">
      <c r="A60" s="64" t="s">
        <v>8</v>
      </c>
      <c r="B60" s="13" t="s">
        <v>71</v>
      </c>
      <c r="C60" s="14">
        <f>C61+C67</f>
        <v>0</v>
      </c>
      <c r="D60" s="14">
        <f>D61+D67</f>
        <v>0</v>
      </c>
      <c r="E60" s="14">
        <f t="shared" si="0"/>
        <v>0</v>
      </c>
      <c r="F60" s="15" t="e">
        <f t="shared" si="1"/>
        <v>#DIV/0!</v>
      </c>
    </row>
    <row r="61" spans="1:6" s="35" customFormat="1" x14ac:dyDescent="0.2">
      <c r="A61" s="72"/>
      <c r="B61" s="36" t="s">
        <v>61</v>
      </c>
      <c r="C61" s="37">
        <f>SUM(C62:C66)</f>
        <v>0</v>
      </c>
      <c r="D61" s="37">
        <f>SUM(D62:D66)</f>
        <v>0</v>
      </c>
      <c r="E61" s="37">
        <f t="shared" si="0"/>
        <v>0</v>
      </c>
      <c r="F61" s="38" t="e">
        <f t="shared" si="1"/>
        <v>#DIV/0!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505658509</v>
      </c>
      <c r="D71" s="43">
        <f>D59+D60</f>
        <v>507811782</v>
      </c>
      <c r="E71" s="43">
        <f t="shared" si="2"/>
        <v>2153273</v>
      </c>
      <c r="F71" s="44">
        <f t="shared" si="3"/>
        <v>4.2583541296641325E-3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305" priority="3" stopIfTrue="1"/>
    <cfRule type="duplicateValues" dxfId="304" priority="4" stopIfTrue="1"/>
  </conditionalFormatting>
  <conditionalFormatting sqref="B8">
    <cfRule type="duplicateValues" dxfId="303" priority="5" stopIfTrue="1"/>
  </conditionalFormatting>
  <conditionalFormatting sqref="B27">
    <cfRule type="duplicateValues" dxfId="302" priority="6" stopIfTrue="1"/>
    <cfRule type="duplicateValues" dxfId="301" priority="7" stopIfTrue="1"/>
  </conditionalFormatting>
  <conditionalFormatting sqref="B27">
    <cfRule type="duplicateValues" dxfId="300" priority="8" stopIfTrue="1"/>
  </conditionalFormatting>
  <conditionalFormatting sqref="B66">
    <cfRule type="duplicateValues" dxfId="299" priority="9" stopIfTrue="1"/>
    <cfRule type="duplicateValues" dxfId="298" priority="10" stopIfTrue="1"/>
  </conditionalFormatting>
  <conditionalFormatting sqref="B66">
    <cfRule type="duplicateValues" dxfId="297" priority="11" stopIfTrue="1"/>
  </conditionalFormatting>
  <conditionalFormatting sqref="B57">
    <cfRule type="duplicateValues" dxfId="296" priority="12" stopIfTrue="1"/>
    <cfRule type="duplicateValues" dxfId="295" priority="13" stopIfTrue="1"/>
  </conditionalFormatting>
  <conditionalFormatting sqref="B57">
    <cfRule type="duplicateValues" dxfId="294" priority="14" stopIfTrue="1"/>
  </conditionalFormatting>
  <conditionalFormatting sqref="B71">
    <cfRule type="duplicateValues" dxfId="293" priority="1" stopIfTrue="1"/>
  </conditionalFormatting>
  <conditionalFormatting sqref="B71">
    <cfRule type="duplicateValues" dxfId="292" priority="2" stopIfTrue="1"/>
  </conditionalFormatting>
  <conditionalFormatting sqref="B67:B70 B6:B7 B58:B65 B9:B26 B28:B56">
    <cfRule type="duplicateValues" dxfId="291" priority="15" stopIfTrue="1"/>
    <cfRule type="duplicateValues" dxfId="290" priority="16" stopIfTrue="1"/>
  </conditionalFormatting>
  <conditionalFormatting sqref="B67:B70 B4:B7 B58:B65 B9:B26 B28:B56">
    <cfRule type="duplicateValues" dxfId="289" priority="17" stopIfTrue="1"/>
  </conditionalFormatting>
  <conditionalFormatting sqref="B58:B70 B5:B56">
    <cfRule type="duplicateValues" dxfId="288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x14ac:dyDescent="0.2">
      <c r="A1" s="78" t="s">
        <v>134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259768257</v>
      </c>
      <c r="D4" s="14">
        <f>SUM(D5:D31)</f>
        <v>248811274</v>
      </c>
      <c r="E4" s="14">
        <f>D4-C4</f>
        <v>-10956983</v>
      </c>
      <c r="F4" s="15">
        <f>D4/C4-100%</f>
        <v>-4.2179838008459924E-2</v>
      </c>
    </row>
    <row r="5" spans="1:6" x14ac:dyDescent="0.2">
      <c r="A5" s="48">
        <v>1</v>
      </c>
      <c r="B5" s="16" t="s">
        <v>10</v>
      </c>
      <c r="C5" s="17">
        <v>83291882</v>
      </c>
      <c r="D5" s="17">
        <v>80364902</v>
      </c>
      <c r="E5" s="17">
        <f t="shared" ref="E5:E68" si="0">D5-C5</f>
        <v>-2926980</v>
      </c>
      <c r="F5" s="18">
        <f t="shared" ref="F5:F68" si="1">D5/C5-100%</f>
        <v>-3.514123981494377E-2</v>
      </c>
    </row>
    <row r="6" spans="1:6" x14ac:dyDescent="0.2">
      <c r="A6" s="49">
        <v>2</v>
      </c>
      <c r="B6" s="16" t="s">
        <v>11</v>
      </c>
      <c r="C6" s="17">
        <v>80661474</v>
      </c>
      <c r="D6" s="17">
        <v>84281078</v>
      </c>
      <c r="E6" s="17">
        <f t="shared" si="0"/>
        <v>3619604</v>
      </c>
      <c r="F6" s="18">
        <f t="shared" si="1"/>
        <v>4.4874012592430512E-2</v>
      </c>
    </row>
    <row r="7" spans="1:6" x14ac:dyDescent="0.2">
      <c r="A7" s="48">
        <v>3</v>
      </c>
      <c r="B7" s="16" t="s">
        <v>12</v>
      </c>
      <c r="C7" s="17">
        <v>8418161</v>
      </c>
      <c r="D7" s="17">
        <v>2859464</v>
      </c>
      <c r="E7" s="17">
        <f t="shared" si="0"/>
        <v>-5558697</v>
      </c>
      <c r="F7" s="18">
        <f t="shared" si="1"/>
        <v>-0.66032201094752163</v>
      </c>
    </row>
    <row r="8" spans="1:6" x14ac:dyDescent="0.2">
      <c r="A8" s="48">
        <v>4</v>
      </c>
      <c r="B8" s="16" t="s">
        <v>13</v>
      </c>
      <c r="C8" s="17">
        <v>426265</v>
      </c>
      <c r="D8" s="17">
        <v>58086</v>
      </c>
      <c r="E8" s="17">
        <f t="shared" si="0"/>
        <v>-368179</v>
      </c>
      <c r="F8" s="18">
        <f t="shared" si="1"/>
        <v>-0.86373265456934067</v>
      </c>
    </row>
    <row r="9" spans="1:6" x14ac:dyDescent="0.2">
      <c r="A9" s="48">
        <v>5</v>
      </c>
      <c r="B9" s="16" t="s">
        <v>14</v>
      </c>
      <c r="C9" s="17">
        <v>258581</v>
      </c>
      <c r="D9" s="17">
        <v>-82626</v>
      </c>
      <c r="E9" s="17">
        <f t="shared" si="0"/>
        <v>-341207</v>
      </c>
      <c r="F9" s="18">
        <f t="shared" si="1"/>
        <v>-1.3195362381613498</v>
      </c>
    </row>
    <row r="10" spans="1:6" x14ac:dyDescent="0.2">
      <c r="A10" s="48">
        <v>6</v>
      </c>
      <c r="B10" s="16" t="s">
        <v>83</v>
      </c>
      <c r="C10" s="17">
        <v>836880</v>
      </c>
      <c r="D10" s="17">
        <v>937015</v>
      </c>
      <c r="E10" s="17">
        <f t="shared" si="0"/>
        <v>100135</v>
      </c>
      <c r="F10" s="18">
        <f t="shared" si="1"/>
        <v>0.11965275786253704</v>
      </c>
    </row>
    <row r="11" spans="1:6" x14ac:dyDescent="0.2">
      <c r="A11" s="48">
        <v>7</v>
      </c>
      <c r="B11" s="16" t="s">
        <v>15</v>
      </c>
      <c r="C11" s="17">
        <v>828276</v>
      </c>
      <c r="D11" s="17">
        <v>589863</v>
      </c>
      <c r="E11" s="17">
        <f t="shared" si="0"/>
        <v>-238413</v>
      </c>
      <c r="F11" s="18">
        <f t="shared" si="1"/>
        <v>-0.28784245831099775</v>
      </c>
    </row>
    <row r="12" spans="1:6" x14ac:dyDescent="0.2">
      <c r="A12" s="49">
        <v>8</v>
      </c>
      <c r="B12" s="16" t="s">
        <v>16</v>
      </c>
      <c r="C12" s="17">
        <v>17821</v>
      </c>
      <c r="D12" s="17">
        <v>2724</v>
      </c>
      <c r="E12" s="17">
        <f t="shared" si="0"/>
        <v>-15097</v>
      </c>
      <c r="F12" s="18">
        <f t="shared" si="1"/>
        <v>-0.84714662476853153</v>
      </c>
    </row>
    <row r="13" spans="1:6" ht="25.5" x14ac:dyDescent="0.2">
      <c r="A13" s="48">
        <v>9</v>
      </c>
      <c r="B13" s="16" t="s">
        <v>17</v>
      </c>
      <c r="C13" s="17">
        <v>8314104</v>
      </c>
      <c r="D13" s="17">
        <v>8654807</v>
      </c>
      <c r="E13" s="17">
        <f t="shared" si="0"/>
        <v>340703</v>
      </c>
      <c r="F13" s="18">
        <f t="shared" si="1"/>
        <v>4.0978919676732506E-2</v>
      </c>
    </row>
    <row r="14" spans="1:6" x14ac:dyDescent="0.2">
      <c r="A14" s="49">
        <v>10</v>
      </c>
      <c r="B14" s="16" t="s">
        <v>18</v>
      </c>
      <c r="C14" s="17">
        <v>4911448</v>
      </c>
      <c r="D14" s="17">
        <v>5084726</v>
      </c>
      <c r="E14" s="17">
        <f t="shared" si="0"/>
        <v>173278</v>
      </c>
      <c r="F14" s="18">
        <f t="shared" si="1"/>
        <v>3.5280430536982266E-2</v>
      </c>
    </row>
    <row r="15" spans="1:6" ht="25.5" x14ac:dyDescent="0.2">
      <c r="A15" s="49">
        <v>11</v>
      </c>
      <c r="B15" s="16" t="s">
        <v>19</v>
      </c>
      <c r="C15" s="17">
        <v>41822630</v>
      </c>
      <c r="D15" s="17">
        <v>37251193</v>
      </c>
      <c r="E15" s="17">
        <f t="shared" si="0"/>
        <v>-4571437</v>
      </c>
      <c r="F15" s="18">
        <f t="shared" si="1"/>
        <v>-0.10930534497710931</v>
      </c>
    </row>
    <row r="16" spans="1:6" x14ac:dyDescent="0.2">
      <c r="A16" s="48">
        <v>12</v>
      </c>
      <c r="B16" s="16" t="s">
        <v>20</v>
      </c>
      <c r="C16" s="17">
        <v>2121350</v>
      </c>
      <c r="D16" s="17">
        <v>3252660</v>
      </c>
      <c r="E16" s="17">
        <f t="shared" si="0"/>
        <v>1131310</v>
      </c>
      <c r="F16" s="18">
        <f t="shared" si="1"/>
        <v>0.5332971928253234</v>
      </c>
    </row>
    <row r="17" spans="1:6" x14ac:dyDescent="0.2">
      <c r="A17" s="49">
        <v>13</v>
      </c>
      <c r="B17" s="16" t="s">
        <v>21</v>
      </c>
      <c r="C17" s="17">
        <v>8502646</v>
      </c>
      <c r="D17" s="17">
        <v>4093135</v>
      </c>
      <c r="E17" s="17">
        <f t="shared" si="0"/>
        <v>-4409511</v>
      </c>
      <c r="F17" s="18">
        <f t="shared" si="1"/>
        <v>-0.51860456145063549</v>
      </c>
    </row>
    <row r="18" spans="1:6" x14ac:dyDescent="0.2">
      <c r="A18" s="49">
        <v>14</v>
      </c>
      <c r="B18" s="16" t="s">
        <v>22</v>
      </c>
      <c r="C18" s="17">
        <v>0</v>
      </c>
      <c r="D18" s="17">
        <v>370</v>
      </c>
      <c r="E18" s="17">
        <f t="shared" si="0"/>
        <v>370</v>
      </c>
      <c r="F18" s="18" t="e">
        <f t="shared" si="1"/>
        <v>#DIV/0!</v>
      </c>
    </row>
    <row r="19" spans="1:6" x14ac:dyDescent="0.2">
      <c r="A19" s="48">
        <v>15</v>
      </c>
      <c r="B19" s="16" t="s">
        <v>23</v>
      </c>
      <c r="C19" s="17">
        <v>15858349</v>
      </c>
      <c r="D19" s="17">
        <v>16795858</v>
      </c>
      <c r="E19" s="17">
        <f t="shared" si="0"/>
        <v>937509</v>
      </c>
      <c r="F19" s="18">
        <f t="shared" si="1"/>
        <v>5.9117692516415188E-2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350000</v>
      </c>
      <c r="E20" s="17">
        <f t="shared" si="0"/>
        <v>350000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193920</v>
      </c>
      <c r="D21" s="17">
        <v>342492</v>
      </c>
      <c r="E21" s="17">
        <f t="shared" si="0"/>
        <v>148572</v>
      </c>
      <c r="F21" s="18">
        <f t="shared" si="1"/>
        <v>0.76615099009901</v>
      </c>
    </row>
    <row r="22" spans="1:6" x14ac:dyDescent="0.2">
      <c r="A22" s="49">
        <v>18</v>
      </c>
      <c r="B22" s="16" t="s">
        <v>26</v>
      </c>
      <c r="C22" s="17">
        <v>2024510</v>
      </c>
      <c r="D22" s="17">
        <v>1829815</v>
      </c>
      <c r="E22" s="17">
        <f t="shared" si="0"/>
        <v>-194695</v>
      </c>
      <c r="F22" s="18">
        <f t="shared" si="1"/>
        <v>-9.6168949523588454E-2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1549000</v>
      </c>
      <c r="E27" s="17">
        <f t="shared" si="0"/>
        <v>1549000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-7665</v>
      </c>
      <c r="D28" s="17">
        <v>-27375</v>
      </c>
      <c r="E28" s="17">
        <f t="shared" si="0"/>
        <v>-19710</v>
      </c>
      <c r="F28" s="18">
        <f t="shared" si="1"/>
        <v>2.5714285714285716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1287625</v>
      </c>
      <c r="D30" s="17">
        <v>624087</v>
      </c>
      <c r="E30" s="17">
        <f t="shared" si="0"/>
        <v>-663538</v>
      </c>
      <c r="F30" s="18">
        <f t="shared" si="1"/>
        <v>-0.51531928938937965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215122572</v>
      </c>
      <c r="D32" s="23">
        <f>D33+D34</f>
        <v>261361563</v>
      </c>
      <c r="E32" s="23">
        <f t="shared" si="0"/>
        <v>46238991</v>
      </c>
      <c r="F32" s="24">
        <f t="shared" si="1"/>
        <v>0.21494253517943251</v>
      </c>
    </row>
    <row r="33" spans="1:6" x14ac:dyDescent="0.2">
      <c r="A33" s="51" t="s">
        <v>1</v>
      </c>
      <c r="B33" s="25" t="s">
        <v>36</v>
      </c>
      <c r="C33" s="26">
        <v>155862221</v>
      </c>
      <c r="D33" s="26">
        <v>166493763</v>
      </c>
      <c r="E33" s="26">
        <f t="shared" si="0"/>
        <v>10631542</v>
      </c>
      <c r="F33" s="27">
        <f t="shared" si="1"/>
        <v>6.8211154260402918E-2</v>
      </c>
    </row>
    <row r="34" spans="1:6" x14ac:dyDescent="0.2">
      <c r="A34" s="52" t="s">
        <v>72</v>
      </c>
      <c r="B34" s="28" t="s">
        <v>76</v>
      </c>
      <c r="C34" s="26">
        <f>SUM(C35:C50)</f>
        <v>59260351</v>
      </c>
      <c r="D34" s="26">
        <f>SUM(D35:D50)</f>
        <v>94867800</v>
      </c>
      <c r="E34" s="26">
        <f t="shared" si="0"/>
        <v>35607449</v>
      </c>
      <c r="F34" s="27">
        <f t="shared" si="1"/>
        <v>0.60086463207077534</v>
      </c>
    </row>
    <row r="35" spans="1:6" x14ac:dyDescent="0.2">
      <c r="A35" s="48">
        <v>1</v>
      </c>
      <c r="B35" s="16" t="s">
        <v>37</v>
      </c>
      <c r="C35" s="17">
        <v>11232768</v>
      </c>
      <c r="D35" s="17">
        <v>24988168</v>
      </c>
      <c r="E35" s="17">
        <f t="shared" si="0"/>
        <v>13755400</v>
      </c>
      <c r="F35" s="18">
        <f t="shared" si="1"/>
        <v>1.2245779490861022</v>
      </c>
    </row>
    <row r="36" spans="1:6" x14ac:dyDescent="0.2">
      <c r="A36" s="48">
        <v>2</v>
      </c>
      <c r="B36" s="16" t="s">
        <v>38</v>
      </c>
      <c r="C36" s="17">
        <v>7175793</v>
      </c>
      <c r="D36" s="17">
        <v>9578011</v>
      </c>
      <c r="E36" s="17">
        <f t="shared" si="0"/>
        <v>2402218</v>
      </c>
      <c r="F36" s="18">
        <f t="shared" si="1"/>
        <v>0.33476690311440138</v>
      </c>
    </row>
    <row r="37" spans="1:6" x14ac:dyDescent="0.2">
      <c r="A37" s="48">
        <v>3</v>
      </c>
      <c r="B37" s="16" t="s">
        <v>39</v>
      </c>
      <c r="C37" s="17">
        <v>26525997</v>
      </c>
      <c r="D37" s="17">
        <v>39806510</v>
      </c>
      <c r="E37" s="17">
        <f t="shared" si="0"/>
        <v>13280513</v>
      </c>
      <c r="F37" s="18">
        <f t="shared" si="1"/>
        <v>0.50066027678431846</v>
      </c>
    </row>
    <row r="38" spans="1:6" x14ac:dyDescent="0.2">
      <c r="A38" s="49">
        <v>4</v>
      </c>
      <c r="B38" s="16" t="s">
        <v>40</v>
      </c>
      <c r="C38" s="17">
        <v>9659452</v>
      </c>
      <c r="D38" s="17">
        <v>15498179</v>
      </c>
      <c r="E38" s="17">
        <f t="shared" si="0"/>
        <v>5838727</v>
      </c>
      <c r="F38" s="18">
        <f t="shared" si="1"/>
        <v>0.60445737501464891</v>
      </c>
    </row>
    <row r="39" spans="1:6" x14ac:dyDescent="0.2">
      <c r="A39" s="48">
        <v>5</v>
      </c>
      <c r="B39" s="16" t="s">
        <v>41</v>
      </c>
      <c r="C39" s="17">
        <v>15415</v>
      </c>
      <c r="D39" s="17">
        <v>13155</v>
      </c>
      <c r="E39" s="17">
        <f t="shared" si="0"/>
        <v>-2260</v>
      </c>
      <c r="F39" s="18">
        <f t="shared" si="1"/>
        <v>-0.14661044437236459</v>
      </c>
    </row>
    <row r="40" spans="1:6" x14ac:dyDescent="0.2">
      <c r="A40" s="49">
        <v>6</v>
      </c>
      <c r="B40" s="16" t="s">
        <v>42</v>
      </c>
      <c r="C40" s="17">
        <v>-12536</v>
      </c>
      <c r="D40" s="17">
        <v>94925</v>
      </c>
      <c r="E40" s="17">
        <f t="shared" si="0"/>
        <v>107461</v>
      </c>
      <c r="F40" s="18">
        <f t="shared" si="1"/>
        <v>-8.5721920867900447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2140</v>
      </c>
      <c r="E41" s="17">
        <f t="shared" si="0"/>
        <v>2140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2747539</v>
      </c>
      <c r="D42" s="17">
        <v>1655152</v>
      </c>
      <c r="E42" s="17">
        <f t="shared" si="0"/>
        <v>-1092387</v>
      </c>
      <c r="F42" s="18">
        <f t="shared" si="1"/>
        <v>-0.39758744097899978</v>
      </c>
    </row>
    <row r="43" spans="1:6" x14ac:dyDescent="0.2">
      <c r="A43" s="48">
        <v>9</v>
      </c>
      <c r="B43" s="16" t="s">
        <v>45</v>
      </c>
      <c r="C43" s="17">
        <v>743624</v>
      </c>
      <c r="D43" s="17">
        <v>1380428</v>
      </c>
      <c r="E43" s="17">
        <f t="shared" si="0"/>
        <v>636804</v>
      </c>
      <c r="F43" s="18">
        <f t="shared" si="1"/>
        <v>0.85635213494992102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422591</v>
      </c>
      <c r="D45" s="17">
        <v>514933</v>
      </c>
      <c r="E45" s="17">
        <f t="shared" si="0"/>
        <v>92342</v>
      </c>
      <c r="F45" s="18">
        <f t="shared" si="1"/>
        <v>0.21851388221708468</v>
      </c>
    </row>
    <row r="46" spans="1:6" x14ac:dyDescent="0.2">
      <c r="A46" s="48">
        <v>12</v>
      </c>
      <c r="B46" s="16" t="s">
        <v>47</v>
      </c>
      <c r="C46" s="17">
        <v>148873</v>
      </c>
      <c r="D46" s="17">
        <v>339798</v>
      </c>
      <c r="E46" s="17">
        <f t="shared" si="0"/>
        <v>190925</v>
      </c>
      <c r="F46" s="18">
        <f t="shared" si="1"/>
        <v>1.2824689500446689</v>
      </c>
    </row>
    <row r="47" spans="1:6" x14ac:dyDescent="0.2">
      <c r="A47" s="48">
        <v>13</v>
      </c>
      <c r="B47" s="16" t="s">
        <v>48</v>
      </c>
      <c r="C47" s="17">
        <v>17</v>
      </c>
      <c r="D47" s="17">
        <v>259</v>
      </c>
      <c r="E47" s="17">
        <f t="shared" si="0"/>
        <v>242</v>
      </c>
      <c r="F47" s="18">
        <f t="shared" si="1"/>
        <v>14.235294117647058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597286</v>
      </c>
      <c r="D49" s="17">
        <v>989971</v>
      </c>
      <c r="E49" s="17">
        <f t="shared" si="0"/>
        <v>392685</v>
      </c>
      <c r="F49" s="18">
        <f t="shared" si="1"/>
        <v>0.65744886034496042</v>
      </c>
    </row>
    <row r="50" spans="1:6" x14ac:dyDescent="0.2">
      <c r="A50" s="48">
        <v>16</v>
      </c>
      <c r="B50" s="16" t="s">
        <v>51</v>
      </c>
      <c r="C50" s="17">
        <v>3532</v>
      </c>
      <c r="D50" s="17">
        <v>6171</v>
      </c>
      <c r="E50" s="17">
        <f t="shared" si="0"/>
        <v>2639</v>
      </c>
      <c r="F50" s="18">
        <f t="shared" si="1"/>
        <v>0.7471687429218572</v>
      </c>
    </row>
    <row r="51" spans="1:6" x14ac:dyDescent="0.2">
      <c r="A51" s="50" t="s">
        <v>2</v>
      </c>
      <c r="B51" s="22" t="s">
        <v>52</v>
      </c>
      <c r="C51" s="23">
        <f>C52+C56</f>
        <v>151617616</v>
      </c>
      <c r="D51" s="23">
        <f>D52+D56</f>
        <v>148432333</v>
      </c>
      <c r="E51" s="23">
        <f t="shared" si="0"/>
        <v>-3185283</v>
      </c>
      <c r="F51" s="24">
        <f t="shared" si="1"/>
        <v>-2.10086603656926E-2</v>
      </c>
    </row>
    <row r="52" spans="1:6" x14ac:dyDescent="0.2">
      <c r="A52" s="49">
        <v>1</v>
      </c>
      <c r="B52" s="28" t="s">
        <v>53</v>
      </c>
      <c r="C52" s="26">
        <v>151617616</v>
      </c>
      <c r="D52" s="26">
        <v>143906146</v>
      </c>
      <c r="E52" s="26">
        <f t="shared" si="0"/>
        <v>-7711470</v>
      </c>
      <c r="F52" s="27">
        <f t="shared" si="1"/>
        <v>-5.0861306248213278E-2</v>
      </c>
    </row>
    <row r="53" spans="1:6" x14ac:dyDescent="0.2">
      <c r="A53" s="49" t="s">
        <v>3</v>
      </c>
      <c r="B53" s="16" t="s">
        <v>54</v>
      </c>
      <c r="C53" s="17">
        <v>122122341</v>
      </c>
      <c r="D53" s="17">
        <v>122122341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1769243</v>
      </c>
      <c r="D54" s="17">
        <v>5085348</v>
      </c>
      <c r="E54" s="17">
        <f t="shared" si="0"/>
        <v>3316105</v>
      </c>
      <c r="F54" s="18">
        <f t="shared" si="1"/>
        <v>1.874307260223723</v>
      </c>
    </row>
    <row r="55" spans="1:6" x14ac:dyDescent="0.2">
      <c r="A55" s="49" t="s">
        <v>5</v>
      </c>
      <c r="B55" s="16" t="s">
        <v>56</v>
      </c>
      <c r="C55" s="17">
        <v>27726032</v>
      </c>
      <c r="D55" s="17">
        <v>16698457</v>
      </c>
      <c r="E55" s="17">
        <f t="shared" si="0"/>
        <v>-11027575</v>
      </c>
      <c r="F55" s="18">
        <f t="shared" si="1"/>
        <v>-0.39773361727347067</v>
      </c>
    </row>
    <row r="56" spans="1:6" x14ac:dyDescent="0.2">
      <c r="A56" s="49" t="s">
        <v>6</v>
      </c>
      <c r="B56" s="28" t="s">
        <v>57</v>
      </c>
      <c r="C56" s="26">
        <v>0</v>
      </c>
      <c r="D56" s="26">
        <v>4526187</v>
      </c>
      <c r="E56" s="26">
        <f t="shared" si="0"/>
        <v>4526187</v>
      </c>
      <c r="F56" s="27" t="e">
        <f t="shared" si="1"/>
        <v>#DIV/0!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626508445</v>
      </c>
      <c r="D59" s="33">
        <f>D4+D32+D51</f>
        <v>658605170</v>
      </c>
      <c r="E59" s="33">
        <f t="shared" si="0"/>
        <v>32096725</v>
      </c>
      <c r="F59" s="34">
        <f t="shared" si="1"/>
        <v>5.1231113093774816E-2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0</v>
      </c>
      <c r="D60" s="14">
        <f>D61+D67</f>
        <v>14922085</v>
      </c>
      <c r="E60" s="14">
        <f t="shared" si="0"/>
        <v>14922085</v>
      </c>
      <c r="F60" s="15" t="e">
        <f t="shared" si="1"/>
        <v>#DIV/0!</v>
      </c>
    </row>
    <row r="61" spans="1:6" s="35" customFormat="1" x14ac:dyDescent="0.2">
      <c r="A61" s="55"/>
      <c r="B61" s="36" t="s">
        <v>61</v>
      </c>
      <c r="C61" s="37">
        <v>0</v>
      </c>
      <c r="D61" s="37">
        <v>1922085</v>
      </c>
      <c r="E61" s="37">
        <f t="shared" si="0"/>
        <v>1922085</v>
      </c>
      <c r="F61" s="38" t="e">
        <f t="shared" si="1"/>
        <v>#DIV/0!</v>
      </c>
    </row>
    <row r="62" spans="1:6" x14ac:dyDescent="0.2">
      <c r="A62" s="48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1909605</v>
      </c>
      <c r="E63" s="17">
        <f t="shared" si="0"/>
        <v>1909605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12480</v>
      </c>
      <c r="E64" s="17">
        <f t="shared" si="0"/>
        <v>12480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0</v>
      </c>
      <c r="D67" s="37">
        <v>13000000</v>
      </c>
      <c r="E67" s="37">
        <f t="shared" si="0"/>
        <v>13000000</v>
      </c>
      <c r="F67" s="38" t="e">
        <f t="shared" si="1"/>
        <v>#DIV/0!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13000000</v>
      </c>
      <c r="E70" s="40">
        <f t="shared" si="2"/>
        <v>13000000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626508445</v>
      </c>
      <c r="D71" s="43">
        <f>D59+D60</f>
        <v>673527255</v>
      </c>
      <c r="E71" s="43">
        <f t="shared" si="2"/>
        <v>47018810</v>
      </c>
      <c r="F71" s="44">
        <f t="shared" si="3"/>
        <v>7.5048964423775733E-2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773" priority="3" stopIfTrue="1"/>
    <cfRule type="duplicateValues" dxfId="772" priority="4" stopIfTrue="1"/>
  </conditionalFormatting>
  <conditionalFormatting sqref="B8">
    <cfRule type="duplicateValues" dxfId="771" priority="5" stopIfTrue="1"/>
  </conditionalFormatting>
  <conditionalFormatting sqref="B27">
    <cfRule type="duplicateValues" dxfId="770" priority="6" stopIfTrue="1"/>
    <cfRule type="duplicateValues" dxfId="769" priority="7" stopIfTrue="1"/>
  </conditionalFormatting>
  <conditionalFormatting sqref="B27">
    <cfRule type="duplicateValues" dxfId="768" priority="8" stopIfTrue="1"/>
  </conditionalFormatting>
  <conditionalFormatting sqref="B66">
    <cfRule type="duplicateValues" dxfId="767" priority="9" stopIfTrue="1"/>
    <cfRule type="duplicateValues" dxfId="766" priority="10" stopIfTrue="1"/>
  </conditionalFormatting>
  <conditionalFormatting sqref="B66">
    <cfRule type="duplicateValues" dxfId="765" priority="11" stopIfTrue="1"/>
  </conditionalFormatting>
  <conditionalFormatting sqref="B57">
    <cfRule type="duplicateValues" dxfId="764" priority="12" stopIfTrue="1"/>
    <cfRule type="duplicateValues" dxfId="763" priority="13" stopIfTrue="1"/>
  </conditionalFormatting>
  <conditionalFormatting sqref="B57">
    <cfRule type="duplicateValues" dxfId="762" priority="14" stopIfTrue="1"/>
  </conditionalFormatting>
  <conditionalFormatting sqref="B71">
    <cfRule type="duplicateValues" dxfId="761" priority="1" stopIfTrue="1"/>
  </conditionalFormatting>
  <conditionalFormatting sqref="B71">
    <cfRule type="duplicateValues" dxfId="760" priority="2" stopIfTrue="1"/>
  </conditionalFormatting>
  <conditionalFormatting sqref="B67:B70 B6:B7 B58:B65 B9:B26 B28:B56">
    <cfRule type="duplicateValues" dxfId="759" priority="15" stopIfTrue="1"/>
    <cfRule type="duplicateValues" dxfId="758" priority="16" stopIfTrue="1"/>
  </conditionalFormatting>
  <conditionalFormatting sqref="B67:B70 B4:B7 B58:B65 B9:B26 B28:B56">
    <cfRule type="duplicateValues" dxfId="757" priority="17" stopIfTrue="1"/>
  </conditionalFormatting>
  <conditionalFormatting sqref="B58:B70 B5:B56">
    <cfRule type="duplicateValues" dxfId="756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107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78345714</v>
      </c>
      <c r="D4" s="14">
        <f>SUM(D5:D31)</f>
        <v>74618159</v>
      </c>
      <c r="E4" s="14">
        <f>D4-C4</f>
        <v>-3727555</v>
      </c>
      <c r="F4" s="15">
        <f>D4/C4-100%</f>
        <v>-4.7578288711492278E-2</v>
      </c>
    </row>
    <row r="5" spans="1:6" x14ac:dyDescent="0.2">
      <c r="A5" s="65">
        <v>1</v>
      </c>
      <c r="B5" s="16" t="s">
        <v>10</v>
      </c>
      <c r="C5" s="17">
        <v>13985191</v>
      </c>
      <c r="D5" s="17">
        <v>12370895</v>
      </c>
      <c r="E5" s="17">
        <f t="shared" ref="E5:E68" si="0">D5-C5</f>
        <v>-1614296</v>
      </c>
      <c r="F5" s="18">
        <f t="shared" ref="F5:F68" si="1">D5/C5-100%</f>
        <v>-0.11542895624378668</v>
      </c>
    </row>
    <row r="6" spans="1:6" x14ac:dyDescent="0.2">
      <c r="A6" s="66">
        <v>2</v>
      </c>
      <c r="B6" s="16" t="s">
        <v>11</v>
      </c>
      <c r="C6" s="17">
        <v>48607556</v>
      </c>
      <c r="D6" s="17">
        <v>45872786</v>
      </c>
      <c r="E6" s="17">
        <f t="shared" si="0"/>
        <v>-2734770</v>
      </c>
      <c r="F6" s="18">
        <f t="shared" si="1"/>
        <v>-5.6262240380898776E-2</v>
      </c>
    </row>
    <row r="7" spans="1:6" x14ac:dyDescent="0.2">
      <c r="A7" s="65">
        <v>3</v>
      </c>
      <c r="B7" s="16" t="s">
        <v>12</v>
      </c>
      <c r="C7" s="17">
        <v>830</v>
      </c>
      <c r="D7" s="17">
        <v>0</v>
      </c>
      <c r="E7" s="17">
        <f t="shared" si="0"/>
        <v>-830</v>
      </c>
      <c r="F7" s="18">
        <f t="shared" si="1"/>
        <v>-1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284673</v>
      </c>
      <c r="D9" s="17">
        <v>855830</v>
      </c>
      <c r="E9" s="17">
        <f t="shared" si="0"/>
        <v>571157</v>
      </c>
      <c r="F9" s="18">
        <f t="shared" si="1"/>
        <v>2.0063616851615715</v>
      </c>
    </row>
    <row r="10" spans="1:6" ht="25.5" x14ac:dyDescent="0.2">
      <c r="A10" s="65">
        <v>6</v>
      </c>
      <c r="B10" s="16" t="s">
        <v>83</v>
      </c>
      <c r="C10" s="17">
        <v>2083032</v>
      </c>
      <c r="D10" s="17">
        <v>811134</v>
      </c>
      <c r="E10" s="17">
        <f t="shared" si="0"/>
        <v>-1271898</v>
      </c>
      <c r="F10" s="18">
        <f t="shared" si="1"/>
        <v>-0.61059935709100965</v>
      </c>
    </row>
    <row r="11" spans="1:6" x14ac:dyDescent="0.2">
      <c r="A11" s="65">
        <v>7</v>
      </c>
      <c r="B11" s="16" t="s">
        <v>15</v>
      </c>
      <c r="C11" s="17">
        <v>0</v>
      </c>
      <c r="D11" s="17">
        <v>715000</v>
      </c>
      <c r="E11" s="17">
        <f t="shared" si="0"/>
        <v>715000</v>
      </c>
      <c r="F11" s="18" t="e">
        <f t="shared" si="1"/>
        <v>#DIV/0!</v>
      </c>
    </row>
    <row r="12" spans="1:6" x14ac:dyDescent="0.2">
      <c r="A12" s="66">
        <v>8</v>
      </c>
      <c r="B12" s="16" t="s">
        <v>16</v>
      </c>
      <c r="C12" s="17">
        <v>0</v>
      </c>
      <c r="D12" s="17">
        <v>398162</v>
      </c>
      <c r="E12" s="17">
        <f t="shared" si="0"/>
        <v>398162</v>
      </c>
      <c r="F12" s="18" t="e">
        <f t="shared" si="1"/>
        <v>#DIV/0!</v>
      </c>
    </row>
    <row r="13" spans="1:6" ht="25.5" x14ac:dyDescent="0.2">
      <c r="A13" s="65">
        <v>9</v>
      </c>
      <c r="B13" s="16" t="s">
        <v>17</v>
      </c>
      <c r="C13" s="17">
        <v>2059654</v>
      </c>
      <c r="D13" s="17">
        <v>2084415</v>
      </c>
      <c r="E13" s="17">
        <f t="shared" si="0"/>
        <v>24761</v>
      </c>
      <c r="F13" s="18">
        <f t="shared" si="1"/>
        <v>1.202192212866815E-2</v>
      </c>
    </row>
    <row r="14" spans="1:6" x14ac:dyDescent="0.2">
      <c r="A14" s="65">
        <v>10</v>
      </c>
      <c r="B14" s="16" t="s">
        <v>18</v>
      </c>
      <c r="C14" s="17">
        <v>2157063</v>
      </c>
      <c r="D14" s="17">
        <v>2497111</v>
      </c>
      <c r="E14" s="17">
        <f t="shared" si="0"/>
        <v>340048</v>
      </c>
      <c r="F14" s="18">
        <f t="shared" si="1"/>
        <v>0.15764398165468507</v>
      </c>
    </row>
    <row r="15" spans="1:6" x14ac:dyDescent="0.2">
      <c r="A15" s="66">
        <v>11</v>
      </c>
      <c r="B15" s="16" t="s">
        <v>87</v>
      </c>
      <c r="C15" s="17">
        <v>5074469</v>
      </c>
      <c r="D15" s="17">
        <v>5162985</v>
      </c>
      <c r="E15" s="17">
        <f t="shared" si="0"/>
        <v>88516</v>
      </c>
      <c r="F15" s="18">
        <f t="shared" si="1"/>
        <v>1.7443401467227337E-2</v>
      </c>
    </row>
    <row r="16" spans="1:6" x14ac:dyDescent="0.2">
      <c r="A16" s="65">
        <v>12</v>
      </c>
      <c r="B16" s="16" t="s">
        <v>20</v>
      </c>
      <c r="C16" s="17">
        <v>767880</v>
      </c>
      <c r="D16" s="17">
        <v>1128996</v>
      </c>
      <c r="E16" s="17">
        <f t="shared" si="0"/>
        <v>361116</v>
      </c>
      <c r="F16" s="18">
        <f t="shared" si="1"/>
        <v>0.47027660571964369</v>
      </c>
    </row>
    <row r="17" spans="1:6" x14ac:dyDescent="0.2">
      <c r="A17" s="65">
        <v>13</v>
      </c>
      <c r="B17" s="16" t="s">
        <v>21</v>
      </c>
      <c r="C17" s="17">
        <v>67420</v>
      </c>
      <c r="D17" s="17">
        <v>0</v>
      </c>
      <c r="E17" s="17">
        <f t="shared" si="0"/>
        <v>-67420</v>
      </c>
      <c r="F17" s="18">
        <f t="shared" si="1"/>
        <v>-1</v>
      </c>
    </row>
    <row r="18" spans="1:6" x14ac:dyDescent="0.2">
      <c r="A18" s="66">
        <v>14</v>
      </c>
      <c r="B18" s="16" t="s">
        <v>22</v>
      </c>
      <c r="C18" s="17">
        <v>170430</v>
      </c>
      <c r="D18" s="17">
        <v>150710</v>
      </c>
      <c r="E18" s="17">
        <f t="shared" si="0"/>
        <v>-19720</v>
      </c>
      <c r="F18" s="18">
        <f t="shared" si="1"/>
        <v>-0.11570732852197385</v>
      </c>
    </row>
    <row r="19" spans="1:6" x14ac:dyDescent="0.2">
      <c r="A19" s="65">
        <v>15</v>
      </c>
      <c r="B19" s="16" t="s">
        <v>23</v>
      </c>
      <c r="C19" s="17">
        <v>469000</v>
      </c>
      <c r="D19" s="17">
        <v>401000</v>
      </c>
      <c r="E19" s="17">
        <f t="shared" si="0"/>
        <v>-68000</v>
      </c>
      <c r="F19" s="18">
        <f t="shared" si="1"/>
        <v>-0.14498933901918976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252893</v>
      </c>
      <c r="D21" s="17">
        <v>64520</v>
      </c>
      <c r="E21" s="17">
        <f t="shared" si="0"/>
        <v>-188373</v>
      </c>
      <c r="F21" s="18">
        <f t="shared" si="1"/>
        <v>-0.74487233731261837</v>
      </c>
    </row>
    <row r="22" spans="1:6" x14ac:dyDescent="0.2">
      <c r="A22" s="65">
        <v>18</v>
      </c>
      <c r="B22" s="16" t="s">
        <v>26</v>
      </c>
      <c r="C22" s="17">
        <v>102690</v>
      </c>
      <c r="D22" s="17">
        <v>121290</v>
      </c>
      <c r="E22" s="17">
        <f t="shared" si="0"/>
        <v>18600</v>
      </c>
      <c r="F22" s="18">
        <f t="shared" si="1"/>
        <v>0.18112766579024253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-32856</v>
      </c>
      <c r="D25" s="17">
        <v>0</v>
      </c>
      <c r="E25" s="17">
        <f t="shared" si="0"/>
        <v>32856</v>
      </c>
      <c r="F25" s="18">
        <f t="shared" si="1"/>
        <v>-1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114500</v>
      </c>
      <c r="E27" s="17">
        <f t="shared" si="0"/>
        <v>114500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59200</v>
      </c>
      <c r="D28" s="17">
        <v>61714</v>
      </c>
      <c r="E28" s="17">
        <f t="shared" si="0"/>
        <v>2514</v>
      </c>
      <c r="F28" s="18">
        <f t="shared" si="1"/>
        <v>4.2466216216216157E-2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2236589</v>
      </c>
      <c r="D30" s="17">
        <v>1807111</v>
      </c>
      <c r="E30" s="17">
        <f t="shared" si="0"/>
        <v>-429478</v>
      </c>
      <c r="F30" s="18">
        <f t="shared" si="1"/>
        <v>-0.19202365745338101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155315342</v>
      </c>
      <c r="D32" s="23">
        <f>D33+D34</f>
        <v>148651838</v>
      </c>
      <c r="E32" s="23">
        <f t="shared" si="0"/>
        <v>-6663504</v>
      </c>
      <c r="F32" s="24">
        <f t="shared" si="1"/>
        <v>-4.2903063626515414E-2</v>
      </c>
    </row>
    <row r="33" spans="1:6" x14ac:dyDescent="0.2">
      <c r="A33" s="68" t="s">
        <v>1</v>
      </c>
      <c r="B33" s="25" t="s">
        <v>36</v>
      </c>
      <c r="C33" s="26">
        <v>62798942</v>
      </c>
      <c r="D33" s="26">
        <v>63131387</v>
      </c>
      <c r="E33" s="26">
        <f t="shared" si="0"/>
        <v>332445</v>
      </c>
      <c r="F33" s="27">
        <f t="shared" si="1"/>
        <v>5.2937993764290425E-3</v>
      </c>
    </row>
    <row r="34" spans="1:6" x14ac:dyDescent="0.2">
      <c r="A34" s="69" t="s">
        <v>72</v>
      </c>
      <c r="B34" s="28" t="s">
        <v>76</v>
      </c>
      <c r="C34" s="26">
        <f>SUM(C35:C50)</f>
        <v>92516400</v>
      </c>
      <c r="D34" s="26">
        <f>SUM(D35:D50)</f>
        <v>85520451</v>
      </c>
      <c r="E34" s="26">
        <f t="shared" si="0"/>
        <v>-6995949</v>
      </c>
      <c r="F34" s="27">
        <f t="shared" si="1"/>
        <v>-7.5618474129992119E-2</v>
      </c>
    </row>
    <row r="35" spans="1:6" x14ac:dyDescent="0.2">
      <c r="A35" s="65">
        <v>1</v>
      </c>
      <c r="B35" s="16" t="s">
        <v>37</v>
      </c>
      <c r="C35" s="17">
        <v>5880246</v>
      </c>
      <c r="D35" s="17">
        <v>5876775</v>
      </c>
      <c r="E35" s="17">
        <f t="shared" si="0"/>
        <v>-3471</v>
      </c>
      <c r="F35" s="18">
        <f t="shared" si="1"/>
        <v>-5.9028142700157105E-4</v>
      </c>
    </row>
    <row r="36" spans="1:6" x14ac:dyDescent="0.2">
      <c r="A36" s="65">
        <v>2</v>
      </c>
      <c r="B36" s="16" t="s">
        <v>38</v>
      </c>
      <c r="C36" s="17">
        <v>4923020</v>
      </c>
      <c r="D36" s="17">
        <v>6455379</v>
      </c>
      <c r="E36" s="17">
        <f t="shared" si="0"/>
        <v>1532359</v>
      </c>
      <c r="F36" s="18">
        <f t="shared" si="1"/>
        <v>0.3112640208652413</v>
      </c>
    </row>
    <row r="37" spans="1:6" x14ac:dyDescent="0.2">
      <c r="A37" s="65">
        <v>3</v>
      </c>
      <c r="B37" s="16" t="s">
        <v>39</v>
      </c>
      <c r="C37" s="17">
        <v>70868334</v>
      </c>
      <c r="D37" s="17">
        <v>65303192</v>
      </c>
      <c r="E37" s="17">
        <f t="shared" si="0"/>
        <v>-5565142</v>
      </c>
      <c r="F37" s="18">
        <f t="shared" si="1"/>
        <v>-7.8527907824106569E-2</v>
      </c>
    </row>
    <row r="38" spans="1:6" x14ac:dyDescent="0.2">
      <c r="A38" s="65">
        <v>4</v>
      </c>
      <c r="B38" s="16" t="s">
        <v>40</v>
      </c>
      <c r="C38" s="17">
        <v>3743639</v>
      </c>
      <c r="D38" s="17">
        <v>3277685</v>
      </c>
      <c r="E38" s="17">
        <f t="shared" si="0"/>
        <v>-465954</v>
      </c>
      <c r="F38" s="18">
        <f t="shared" si="1"/>
        <v>-0.12446552672413125</v>
      </c>
    </row>
    <row r="39" spans="1:6" x14ac:dyDescent="0.2">
      <c r="A39" s="65">
        <v>5</v>
      </c>
      <c r="B39" s="16" t="s">
        <v>41</v>
      </c>
      <c r="C39" s="17">
        <v>6178023</v>
      </c>
      <c r="D39" s="17">
        <v>3035380</v>
      </c>
      <c r="E39" s="17">
        <f t="shared" si="0"/>
        <v>-3142643</v>
      </c>
      <c r="F39" s="18">
        <f t="shared" si="1"/>
        <v>-0.50868101332740268</v>
      </c>
    </row>
    <row r="40" spans="1:6" x14ac:dyDescent="0.2">
      <c r="A40" s="65">
        <v>6</v>
      </c>
      <c r="B40" s="16" t="s">
        <v>42</v>
      </c>
      <c r="C40" s="17">
        <v>-5647</v>
      </c>
      <c r="D40" s="17">
        <v>3</v>
      </c>
      <c r="E40" s="17">
        <f t="shared" si="0"/>
        <v>5650</v>
      </c>
      <c r="F40" s="18">
        <f t="shared" si="1"/>
        <v>-1.0005312555339119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1320</v>
      </c>
      <c r="D42" s="17">
        <v>0</v>
      </c>
      <c r="E42" s="17">
        <f t="shared" si="0"/>
        <v>-1320</v>
      </c>
      <c r="F42" s="18">
        <f t="shared" si="1"/>
        <v>-1</v>
      </c>
    </row>
    <row r="43" spans="1:6" x14ac:dyDescent="0.2">
      <c r="A43" s="65">
        <v>9</v>
      </c>
      <c r="B43" s="16" t="s">
        <v>45</v>
      </c>
      <c r="C43" s="17">
        <v>773692</v>
      </c>
      <c r="D43" s="17">
        <v>1524434</v>
      </c>
      <c r="E43" s="17">
        <f t="shared" si="0"/>
        <v>750742</v>
      </c>
      <c r="F43" s="18">
        <f t="shared" si="1"/>
        <v>0.97033703334143295</v>
      </c>
    </row>
    <row r="44" spans="1:6" x14ac:dyDescent="0.2">
      <c r="A44" s="65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65">
        <v>11</v>
      </c>
      <c r="B45" s="16" t="s">
        <v>88</v>
      </c>
      <c r="C45" s="17">
        <v>5869</v>
      </c>
      <c r="D45" s="17">
        <v>8543</v>
      </c>
      <c r="E45" s="17">
        <f t="shared" si="0"/>
        <v>2674</v>
      </c>
      <c r="F45" s="18">
        <f t="shared" si="1"/>
        <v>0.4556142443346396</v>
      </c>
    </row>
    <row r="46" spans="1:6" x14ac:dyDescent="0.2">
      <c r="A46" s="65">
        <v>12</v>
      </c>
      <c r="B46" s="16" t="s">
        <v>47</v>
      </c>
      <c r="C46" s="17">
        <v>78912</v>
      </c>
      <c r="D46" s="17">
        <v>30790</v>
      </c>
      <c r="E46" s="17">
        <f t="shared" si="0"/>
        <v>-48122</v>
      </c>
      <c r="F46" s="18">
        <f t="shared" si="1"/>
        <v>-0.60981853203568526</v>
      </c>
    </row>
    <row r="47" spans="1:6" x14ac:dyDescent="0.2">
      <c r="A47" s="65">
        <v>13</v>
      </c>
      <c r="B47" s="16" t="s">
        <v>48</v>
      </c>
      <c r="C47" s="17">
        <v>26</v>
      </c>
      <c r="D47" s="17">
        <v>7750</v>
      </c>
      <c r="E47" s="17">
        <f t="shared" si="0"/>
        <v>7724</v>
      </c>
      <c r="F47" s="18">
        <f t="shared" si="1"/>
        <v>297.07692307692309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68966</v>
      </c>
      <c r="D49" s="17">
        <v>0</v>
      </c>
      <c r="E49" s="17">
        <f t="shared" si="0"/>
        <v>-68966</v>
      </c>
      <c r="F49" s="18">
        <f t="shared" si="1"/>
        <v>-1</v>
      </c>
    </row>
    <row r="50" spans="1:6" x14ac:dyDescent="0.2">
      <c r="A50" s="65">
        <v>16</v>
      </c>
      <c r="B50" s="16" t="s">
        <v>51</v>
      </c>
      <c r="C50" s="17">
        <v>0</v>
      </c>
      <c r="D50" s="17">
        <v>520</v>
      </c>
      <c r="E50" s="17">
        <f t="shared" si="0"/>
        <v>520</v>
      </c>
      <c r="F50" s="18" t="e">
        <f t="shared" si="1"/>
        <v>#DIV/0!</v>
      </c>
    </row>
    <row r="51" spans="1:6" x14ac:dyDescent="0.2">
      <c r="A51" s="67" t="s">
        <v>2</v>
      </c>
      <c r="B51" s="22" t="s">
        <v>52</v>
      </c>
      <c r="C51" s="23">
        <f>C52+C56+C57+C58</f>
        <v>98567780</v>
      </c>
      <c r="D51" s="23">
        <f>D52+D56+D57+D58</f>
        <v>98551390</v>
      </c>
      <c r="E51" s="23">
        <f t="shared" si="0"/>
        <v>-16390</v>
      </c>
      <c r="F51" s="24">
        <f t="shared" si="1"/>
        <v>-1.6628151714481731E-4</v>
      </c>
    </row>
    <row r="52" spans="1:6" x14ac:dyDescent="0.2">
      <c r="A52" s="66">
        <v>1</v>
      </c>
      <c r="B52" s="28" t="s">
        <v>53</v>
      </c>
      <c r="C52" s="26">
        <f>C53+C54+C55</f>
        <v>98567780</v>
      </c>
      <c r="D52" s="26">
        <f>D53+D54+D55</f>
        <v>98551390</v>
      </c>
      <c r="E52" s="26">
        <f t="shared" si="0"/>
        <v>-16390</v>
      </c>
      <c r="F52" s="27">
        <f t="shared" si="1"/>
        <v>-1.6628151714481731E-4</v>
      </c>
    </row>
    <row r="53" spans="1:6" x14ac:dyDescent="0.2">
      <c r="A53" s="66" t="s">
        <v>3</v>
      </c>
      <c r="B53" s="16" t="s">
        <v>54</v>
      </c>
      <c r="C53" s="17">
        <v>96008013</v>
      </c>
      <c r="D53" s="17">
        <v>96008013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2089667</v>
      </c>
      <c r="D54" s="17">
        <v>2543377</v>
      </c>
      <c r="E54" s="17">
        <f t="shared" si="0"/>
        <v>453710</v>
      </c>
      <c r="F54" s="18">
        <f t="shared" si="1"/>
        <v>0.21712071827712265</v>
      </c>
    </row>
    <row r="55" spans="1:6" x14ac:dyDescent="0.2">
      <c r="A55" s="66" t="s">
        <v>5</v>
      </c>
      <c r="B55" s="16" t="s">
        <v>56</v>
      </c>
      <c r="C55" s="17">
        <v>470100</v>
      </c>
      <c r="D55" s="17">
        <v>0</v>
      </c>
      <c r="E55" s="17">
        <f t="shared" si="0"/>
        <v>-470100</v>
      </c>
      <c r="F55" s="18">
        <f t="shared" si="1"/>
        <v>-1</v>
      </c>
    </row>
    <row r="56" spans="1:6" x14ac:dyDescent="0.2">
      <c r="A56" s="66" t="s">
        <v>6</v>
      </c>
      <c r="B56" s="28" t="s">
        <v>57</v>
      </c>
      <c r="C56" s="26">
        <v>0</v>
      </c>
      <c r="D56" s="26">
        <v>0</v>
      </c>
      <c r="E56" s="26">
        <f t="shared" si="0"/>
        <v>0</v>
      </c>
      <c r="F56" s="27" t="e">
        <f t="shared" si="1"/>
        <v>#DIV/0!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332228836</v>
      </c>
      <c r="D59" s="33">
        <f>D4+D32+D51</f>
        <v>321821387</v>
      </c>
      <c r="E59" s="33">
        <f t="shared" si="0"/>
        <v>-10407449</v>
      </c>
      <c r="F59" s="34">
        <f t="shared" si="1"/>
        <v>-3.1326145933943006E-2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-26448</v>
      </c>
      <c r="D60" s="14">
        <f>D61+D67</f>
        <v>20683096</v>
      </c>
      <c r="E60" s="14">
        <f t="shared" si="0"/>
        <v>20709544</v>
      </c>
      <c r="F60" s="15">
        <f t="shared" si="1"/>
        <v>-783.02873563218395</v>
      </c>
    </row>
    <row r="61" spans="1:6" s="35" customFormat="1" x14ac:dyDescent="0.2">
      <c r="A61" s="72"/>
      <c r="B61" s="36" t="s">
        <v>61</v>
      </c>
      <c r="C61" s="37">
        <f>SUM(C62:C66)</f>
        <v>-26448</v>
      </c>
      <c r="D61" s="37">
        <f>SUM(D62:D66)</f>
        <v>683096</v>
      </c>
      <c r="E61" s="37">
        <f t="shared" si="0"/>
        <v>709544</v>
      </c>
      <c r="F61" s="38">
        <f t="shared" si="1"/>
        <v>-26.82788868723533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-26448</v>
      </c>
      <c r="D63" s="17">
        <v>8096</v>
      </c>
      <c r="E63" s="17">
        <f t="shared" si="0"/>
        <v>34544</v>
      </c>
      <c r="F63" s="18">
        <f t="shared" si="1"/>
        <v>-1.3061101028433151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675000</v>
      </c>
      <c r="E64" s="17">
        <f t="shared" si="0"/>
        <v>675000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20000000</v>
      </c>
      <c r="E67" s="37">
        <f t="shared" si="0"/>
        <v>20000000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20000000</v>
      </c>
      <c r="E70" s="40">
        <f t="shared" si="2"/>
        <v>20000000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332202388</v>
      </c>
      <c r="D71" s="43">
        <f>D59+D60</f>
        <v>342504483</v>
      </c>
      <c r="E71" s="43">
        <f t="shared" si="2"/>
        <v>10302095</v>
      </c>
      <c r="F71" s="44">
        <f t="shared" si="3"/>
        <v>3.1011501940196862E-2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287" priority="3" stopIfTrue="1"/>
    <cfRule type="duplicateValues" dxfId="286" priority="4" stopIfTrue="1"/>
  </conditionalFormatting>
  <conditionalFormatting sqref="B8">
    <cfRule type="duplicateValues" dxfId="285" priority="5" stopIfTrue="1"/>
  </conditionalFormatting>
  <conditionalFormatting sqref="B27">
    <cfRule type="duplicateValues" dxfId="284" priority="6" stopIfTrue="1"/>
    <cfRule type="duplicateValues" dxfId="283" priority="7" stopIfTrue="1"/>
  </conditionalFormatting>
  <conditionalFormatting sqref="B27">
    <cfRule type="duplicateValues" dxfId="282" priority="8" stopIfTrue="1"/>
  </conditionalFormatting>
  <conditionalFormatting sqref="B66">
    <cfRule type="duplicateValues" dxfId="281" priority="9" stopIfTrue="1"/>
    <cfRule type="duplicateValues" dxfId="280" priority="10" stopIfTrue="1"/>
  </conditionalFormatting>
  <conditionalFormatting sqref="B66">
    <cfRule type="duplicateValues" dxfId="279" priority="11" stopIfTrue="1"/>
  </conditionalFormatting>
  <conditionalFormatting sqref="B57">
    <cfRule type="duplicateValues" dxfId="278" priority="12" stopIfTrue="1"/>
    <cfRule type="duplicateValues" dxfId="277" priority="13" stopIfTrue="1"/>
  </conditionalFormatting>
  <conditionalFormatting sqref="B57">
    <cfRule type="duplicateValues" dxfId="276" priority="14" stopIfTrue="1"/>
  </conditionalFormatting>
  <conditionalFormatting sqref="B71">
    <cfRule type="duplicateValues" dxfId="275" priority="1" stopIfTrue="1"/>
  </conditionalFormatting>
  <conditionalFormatting sqref="B71">
    <cfRule type="duplicateValues" dxfId="274" priority="2" stopIfTrue="1"/>
  </conditionalFormatting>
  <conditionalFormatting sqref="B67:B70 B6:B7 B58:B65 B9:B26 B28:B56">
    <cfRule type="duplicateValues" dxfId="273" priority="15" stopIfTrue="1"/>
    <cfRule type="duplicateValues" dxfId="272" priority="16" stopIfTrue="1"/>
  </conditionalFormatting>
  <conditionalFormatting sqref="B67:B70 B4:B7 B58:B65 B9:B26 B28:B56">
    <cfRule type="duplicateValues" dxfId="271" priority="17" stopIfTrue="1"/>
  </conditionalFormatting>
  <conditionalFormatting sqref="B58:B70 B5:B56">
    <cfRule type="duplicateValues" dxfId="270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106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98156580</v>
      </c>
      <c r="D4" s="14">
        <f>SUM(D5:D31)</f>
        <v>105576396</v>
      </c>
      <c r="E4" s="14">
        <f>D4-C4</f>
        <v>7419816</v>
      </c>
      <c r="F4" s="15">
        <f>D4/C4-100%</f>
        <v>7.5591631248766111E-2</v>
      </c>
    </row>
    <row r="5" spans="1:6" x14ac:dyDescent="0.2">
      <c r="A5" s="65">
        <v>1</v>
      </c>
      <c r="B5" s="16" t="s">
        <v>10</v>
      </c>
      <c r="C5" s="17">
        <v>40790</v>
      </c>
      <c r="D5" s="17">
        <v>47159</v>
      </c>
      <c r="E5" s="17">
        <f t="shared" ref="E5:E68" si="0">D5-C5</f>
        <v>6369</v>
      </c>
      <c r="F5" s="18">
        <f t="shared" ref="F5:F68" si="1">D5/C5-100%</f>
        <v>0.15614121108114731</v>
      </c>
    </row>
    <row r="6" spans="1:6" x14ac:dyDescent="0.2">
      <c r="A6" s="66">
        <v>2</v>
      </c>
      <c r="B6" s="16" t="s">
        <v>11</v>
      </c>
      <c r="C6" s="17">
        <v>78185519</v>
      </c>
      <c r="D6" s="17">
        <v>80064456</v>
      </c>
      <c r="E6" s="17">
        <f t="shared" si="0"/>
        <v>1878937</v>
      </c>
      <c r="F6" s="18">
        <f t="shared" si="1"/>
        <v>2.4031777546939415E-2</v>
      </c>
    </row>
    <row r="7" spans="1:6" x14ac:dyDescent="0.2">
      <c r="A7" s="65">
        <v>3</v>
      </c>
      <c r="B7" s="16" t="s">
        <v>12</v>
      </c>
      <c r="C7" s="17">
        <v>199318</v>
      </c>
      <c r="D7" s="17">
        <v>10298</v>
      </c>
      <c r="E7" s="17">
        <f t="shared" si="0"/>
        <v>-189020</v>
      </c>
      <c r="F7" s="18">
        <f t="shared" si="1"/>
        <v>-0.94833381832047281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976186</v>
      </c>
      <c r="D9" s="17">
        <v>347707</v>
      </c>
      <c r="E9" s="17">
        <f t="shared" si="0"/>
        <v>-628479</v>
      </c>
      <c r="F9" s="18">
        <f t="shared" si="1"/>
        <v>-0.64381070820519859</v>
      </c>
    </row>
    <row r="10" spans="1:6" ht="25.5" x14ac:dyDescent="0.2">
      <c r="A10" s="65">
        <v>6</v>
      </c>
      <c r="B10" s="16" t="s">
        <v>83</v>
      </c>
      <c r="C10" s="17">
        <v>976103</v>
      </c>
      <c r="D10" s="17">
        <v>2490787</v>
      </c>
      <c r="E10" s="17">
        <f t="shared" si="0"/>
        <v>1514684</v>
      </c>
      <c r="F10" s="18">
        <f t="shared" si="1"/>
        <v>1.5517665656185873</v>
      </c>
    </row>
    <row r="11" spans="1:6" x14ac:dyDescent="0.2">
      <c r="A11" s="65">
        <v>7</v>
      </c>
      <c r="B11" s="16" t="s">
        <v>15</v>
      </c>
      <c r="C11" s="17">
        <v>0</v>
      </c>
      <c r="D11" s="17">
        <v>0</v>
      </c>
      <c r="E11" s="17">
        <f t="shared" si="0"/>
        <v>0</v>
      </c>
      <c r="F11" s="18" t="e">
        <f t="shared" si="1"/>
        <v>#DIV/0!</v>
      </c>
    </row>
    <row r="12" spans="1:6" x14ac:dyDescent="0.2">
      <c r="A12" s="66">
        <v>8</v>
      </c>
      <c r="B12" s="16" t="s">
        <v>16</v>
      </c>
      <c r="C12" s="17">
        <v>3244</v>
      </c>
      <c r="D12" s="17">
        <v>960</v>
      </c>
      <c r="E12" s="17">
        <f t="shared" si="0"/>
        <v>-2284</v>
      </c>
      <c r="F12" s="18">
        <f t="shared" si="1"/>
        <v>-0.70406905055487057</v>
      </c>
    </row>
    <row r="13" spans="1:6" ht="25.5" x14ac:dyDescent="0.2">
      <c r="A13" s="65">
        <v>9</v>
      </c>
      <c r="B13" s="16" t="s">
        <v>17</v>
      </c>
      <c r="C13" s="17">
        <v>5010558</v>
      </c>
      <c r="D13" s="17">
        <v>5315242</v>
      </c>
      <c r="E13" s="17">
        <f t="shared" si="0"/>
        <v>304684</v>
      </c>
      <c r="F13" s="18">
        <f t="shared" si="1"/>
        <v>6.0808396988918156E-2</v>
      </c>
    </row>
    <row r="14" spans="1:6" x14ac:dyDescent="0.2">
      <c r="A14" s="65">
        <v>10</v>
      </c>
      <c r="B14" s="16" t="s">
        <v>18</v>
      </c>
      <c r="C14" s="17">
        <v>1710069</v>
      </c>
      <c r="D14" s="17">
        <v>1762210</v>
      </c>
      <c r="E14" s="17">
        <f t="shared" si="0"/>
        <v>52141</v>
      </c>
      <c r="F14" s="18">
        <f t="shared" si="1"/>
        <v>3.049058254374537E-2</v>
      </c>
    </row>
    <row r="15" spans="1:6" x14ac:dyDescent="0.2">
      <c r="A15" s="66">
        <v>11</v>
      </c>
      <c r="B15" s="16" t="s">
        <v>87</v>
      </c>
      <c r="C15" s="17">
        <v>4153791</v>
      </c>
      <c r="D15" s="17">
        <v>3876643</v>
      </c>
      <c r="E15" s="17">
        <f t="shared" si="0"/>
        <v>-277148</v>
      </c>
      <c r="F15" s="18">
        <f t="shared" si="1"/>
        <v>-6.6721700730730027E-2</v>
      </c>
    </row>
    <row r="16" spans="1:6" x14ac:dyDescent="0.2">
      <c r="A16" s="65">
        <v>12</v>
      </c>
      <c r="B16" s="16" t="s">
        <v>20</v>
      </c>
      <c r="C16" s="17">
        <v>1865260</v>
      </c>
      <c r="D16" s="17">
        <v>1971880</v>
      </c>
      <c r="E16" s="17">
        <f t="shared" si="0"/>
        <v>106620</v>
      </c>
      <c r="F16" s="18">
        <f t="shared" si="1"/>
        <v>5.7160931988033736E-2</v>
      </c>
    </row>
    <row r="17" spans="1:6" x14ac:dyDescent="0.2">
      <c r="A17" s="65">
        <v>13</v>
      </c>
      <c r="B17" s="16" t="s">
        <v>21</v>
      </c>
      <c r="C17" s="17">
        <v>496021</v>
      </c>
      <c r="D17" s="17">
        <v>1117138</v>
      </c>
      <c r="E17" s="17">
        <f t="shared" si="0"/>
        <v>621117</v>
      </c>
      <c r="F17" s="18">
        <f t="shared" si="1"/>
        <v>1.2521989996391283</v>
      </c>
    </row>
    <row r="18" spans="1:6" x14ac:dyDescent="0.2">
      <c r="A18" s="66">
        <v>14</v>
      </c>
      <c r="B18" s="16" t="s">
        <v>22</v>
      </c>
      <c r="C18" s="17">
        <v>430102</v>
      </c>
      <c r="D18" s="17">
        <v>522121</v>
      </c>
      <c r="E18" s="17">
        <f t="shared" si="0"/>
        <v>92019</v>
      </c>
      <c r="F18" s="18">
        <f t="shared" si="1"/>
        <v>0.21394692421797612</v>
      </c>
    </row>
    <row r="19" spans="1:6" x14ac:dyDescent="0.2">
      <c r="A19" s="65">
        <v>15</v>
      </c>
      <c r="B19" s="16" t="s">
        <v>23</v>
      </c>
      <c r="C19" s="17">
        <v>-2576</v>
      </c>
      <c r="D19" s="17">
        <v>2112</v>
      </c>
      <c r="E19" s="17">
        <f t="shared" si="0"/>
        <v>4688</v>
      </c>
      <c r="F19" s="18">
        <f t="shared" si="1"/>
        <v>-1.8198757763975155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1031094</v>
      </c>
      <c r="D21" s="17">
        <v>4609097</v>
      </c>
      <c r="E21" s="17">
        <f t="shared" si="0"/>
        <v>3578003</v>
      </c>
      <c r="F21" s="18">
        <f t="shared" si="1"/>
        <v>3.4701035987019608</v>
      </c>
    </row>
    <row r="22" spans="1:6" x14ac:dyDescent="0.2">
      <c r="A22" s="65">
        <v>18</v>
      </c>
      <c r="B22" s="16" t="s">
        <v>26</v>
      </c>
      <c r="C22" s="17">
        <v>0</v>
      </c>
      <c r="D22" s="17">
        <v>0</v>
      </c>
      <c r="E22" s="17">
        <f t="shared" si="0"/>
        <v>0</v>
      </c>
      <c r="F22" s="18" t="e">
        <f t="shared" si="1"/>
        <v>#DIV/0!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503500</v>
      </c>
      <c r="E27" s="17">
        <f t="shared" si="0"/>
        <v>503500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3081101</v>
      </c>
      <c r="D30" s="17">
        <v>2935086</v>
      </c>
      <c r="E30" s="17">
        <f t="shared" si="0"/>
        <v>-146015</v>
      </c>
      <c r="F30" s="18">
        <f t="shared" si="1"/>
        <v>-4.7390526957733603E-2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184742844</v>
      </c>
      <c r="D32" s="23">
        <f>D33+D34</f>
        <v>169305035</v>
      </c>
      <c r="E32" s="23">
        <f t="shared" si="0"/>
        <v>-15437809</v>
      </c>
      <c r="F32" s="24">
        <f t="shared" si="1"/>
        <v>-8.356377257026526E-2</v>
      </c>
    </row>
    <row r="33" spans="1:6" x14ac:dyDescent="0.2">
      <c r="A33" s="68" t="s">
        <v>1</v>
      </c>
      <c r="B33" s="25" t="s">
        <v>36</v>
      </c>
      <c r="C33" s="26">
        <v>72133562</v>
      </c>
      <c r="D33" s="26">
        <v>74614885</v>
      </c>
      <c r="E33" s="26">
        <f t="shared" si="0"/>
        <v>2481323</v>
      </c>
      <c r="F33" s="27">
        <f t="shared" si="1"/>
        <v>3.4399008328467096E-2</v>
      </c>
    </row>
    <row r="34" spans="1:6" x14ac:dyDescent="0.2">
      <c r="A34" s="69" t="s">
        <v>72</v>
      </c>
      <c r="B34" s="28" t="s">
        <v>76</v>
      </c>
      <c r="C34" s="26">
        <f>SUM(C35:C50)</f>
        <v>112609282</v>
      </c>
      <c r="D34" s="26">
        <f>SUM(D35:D50)</f>
        <v>94690150</v>
      </c>
      <c r="E34" s="26">
        <f t="shared" si="0"/>
        <v>-17919132</v>
      </c>
      <c r="F34" s="27">
        <f t="shared" si="1"/>
        <v>-0.15912659846281585</v>
      </c>
    </row>
    <row r="35" spans="1:6" x14ac:dyDescent="0.2">
      <c r="A35" s="65">
        <v>1</v>
      </c>
      <c r="B35" s="16" t="s">
        <v>37</v>
      </c>
      <c r="C35" s="17">
        <v>8378519</v>
      </c>
      <c r="D35" s="17">
        <v>8043932</v>
      </c>
      <c r="E35" s="17">
        <f t="shared" si="0"/>
        <v>-334587</v>
      </c>
      <c r="F35" s="18">
        <f t="shared" si="1"/>
        <v>-3.9933907173809624E-2</v>
      </c>
    </row>
    <row r="36" spans="1:6" x14ac:dyDescent="0.2">
      <c r="A36" s="65">
        <v>2</v>
      </c>
      <c r="B36" s="16" t="s">
        <v>38</v>
      </c>
      <c r="C36" s="17">
        <v>12793950</v>
      </c>
      <c r="D36" s="17">
        <v>19482010</v>
      </c>
      <c r="E36" s="17">
        <f t="shared" si="0"/>
        <v>6688060</v>
      </c>
      <c r="F36" s="18">
        <f t="shared" si="1"/>
        <v>0.52275176939100132</v>
      </c>
    </row>
    <row r="37" spans="1:6" x14ac:dyDescent="0.2">
      <c r="A37" s="65">
        <v>3</v>
      </c>
      <c r="B37" s="16" t="s">
        <v>39</v>
      </c>
      <c r="C37" s="17">
        <v>21925290</v>
      </c>
      <c r="D37" s="17">
        <v>23508393</v>
      </c>
      <c r="E37" s="17">
        <f t="shared" si="0"/>
        <v>1583103</v>
      </c>
      <c r="F37" s="18">
        <f t="shared" si="1"/>
        <v>7.2204426942585442E-2</v>
      </c>
    </row>
    <row r="38" spans="1:6" x14ac:dyDescent="0.2">
      <c r="A38" s="65">
        <v>4</v>
      </c>
      <c r="B38" s="16" t="s">
        <v>40</v>
      </c>
      <c r="C38" s="17">
        <v>9521791</v>
      </c>
      <c r="D38" s="17">
        <v>8362106</v>
      </c>
      <c r="E38" s="17">
        <f t="shared" si="0"/>
        <v>-1159685</v>
      </c>
      <c r="F38" s="18">
        <f t="shared" si="1"/>
        <v>-0.12179273836193216</v>
      </c>
    </row>
    <row r="39" spans="1:6" x14ac:dyDescent="0.2">
      <c r="A39" s="65">
        <v>5</v>
      </c>
      <c r="B39" s="16" t="s">
        <v>41</v>
      </c>
      <c r="C39" s="17">
        <v>58464988</v>
      </c>
      <c r="D39" s="17">
        <v>33481220</v>
      </c>
      <c r="E39" s="17">
        <f t="shared" si="0"/>
        <v>-24983768</v>
      </c>
      <c r="F39" s="18">
        <f t="shared" si="1"/>
        <v>-0.42732871167270225</v>
      </c>
    </row>
    <row r="40" spans="1:6" x14ac:dyDescent="0.2">
      <c r="A40" s="65">
        <v>6</v>
      </c>
      <c r="B40" s="16" t="s">
        <v>42</v>
      </c>
      <c r="C40" s="17">
        <v>-5813</v>
      </c>
      <c r="D40" s="17">
        <v>330</v>
      </c>
      <c r="E40" s="17">
        <f t="shared" si="0"/>
        <v>6143</v>
      </c>
      <c r="F40" s="18">
        <f t="shared" si="1"/>
        <v>-1.0567693101668674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65">
        <v>9</v>
      </c>
      <c r="B43" s="16" t="s">
        <v>45</v>
      </c>
      <c r="C43" s="17">
        <v>1456267</v>
      </c>
      <c r="D43" s="17">
        <v>1637887</v>
      </c>
      <c r="E43" s="17">
        <f t="shared" si="0"/>
        <v>181620</v>
      </c>
      <c r="F43" s="18">
        <f t="shared" si="1"/>
        <v>0.12471614065277858</v>
      </c>
    </row>
    <row r="44" spans="1:6" x14ac:dyDescent="0.2">
      <c r="A44" s="65">
        <v>10</v>
      </c>
      <c r="B44" s="16" t="s">
        <v>46</v>
      </c>
      <c r="C44" s="17">
        <v>5025</v>
      </c>
      <c r="D44" s="17">
        <v>57064</v>
      </c>
      <c r="E44" s="17">
        <f t="shared" si="0"/>
        <v>52039</v>
      </c>
      <c r="F44" s="18">
        <f t="shared" si="1"/>
        <v>10.356019900497513</v>
      </c>
    </row>
    <row r="45" spans="1:6" x14ac:dyDescent="0.2">
      <c r="A45" s="65">
        <v>11</v>
      </c>
      <c r="B45" s="16" t="s">
        <v>88</v>
      </c>
      <c r="C45" s="17">
        <v>95378</v>
      </c>
      <c r="D45" s="17">
        <v>83936</v>
      </c>
      <c r="E45" s="17">
        <f t="shared" si="0"/>
        <v>-11442</v>
      </c>
      <c r="F45" s="18">
        <f t="shared" si="1"/>
        <v>-0.11996477175029885</v>
      </c>
    </row>
    <row r="46" spans="1:6" x14ac:dyDescent="0.2">
      <c r="A46" s="65">
        <v>12</v>
      </c>
      <c r="B46" s="16" t="s">
        <v>47</v>
      </c>
      <c r="C46" s="17">
        <v>19647</v>
      </c>
      <c r="D46" s="17">
        <v>21458</v>
      </c>
      <c r="E46" s="17">
        <f t="shared" si="0"/>
        <v>1811</v>
      </c>
      <c r="F46" s="18">
        <f t="shared" si="1"/>
        <v>9.2176922685397233E-2</v>
      </c>
    </row>
    <row r="47" spans="1:6" x14ac:dyDescent="0.2">
      <c r="A47" s="65">
        <v>13</v>
      </c>
      <c r="B47" s="16" t="s">
        <v>48</v>
      </c>
      <c r="C47" s="17">
        <v>836</v>
      </c>
      <c r="D47" s="17">
        <v>15</v>
      </c>
      <c r="E47" s="17">
        <f t="shared" si="0"/>
        <v>-821</v>
      </c>
      <c r="F47" s="18">
        <f t="shared" si="1"/>
        <v>-0.98205741626794263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65">
        <v>16</v>
      </c>
      <c r="B50" s="16" t="s">
        <v>51</v>
      </c>
      <c r="C50" s="17">
        <v>-46596</v>
      </c>
      <c r="D50" s="17">
        <v>11799</v>
      </c>
      <c r="E50" s="17">
        <f t="shared" si="0"/>
        <v>58395</v>
      </c>
      <c r="F50" s="18">
        <f t="shared" si="1"/>
        <v>-1.2532191604429566</v>
      </c>
    </row>
    <row r="51" spans="1:6" x14ac:dyDescent="0.2">
      <c r="A51" s="67" t="s">
        <v>2</v>
      </c>
      <c r="B51" s="22" t="s">
        <v>52</v>
      </c>
      <c r="C51" s="23">
        <f>C52+C56+C57+C58</f>
        <v>75022197</v>
      </c>
      <c r="D51" s="23">
        <f>D52+D56+D57+D58</f>
        <v>85057694</v>
      </c>
      <c r="E51" s="23">
        <f t="shared" si="0"/>
        <v>10035497</v>
      </c>
      <c r="F51" s="24">
        <f t="shared" si="1"/>
        <v>0.13376703697440373</v>
      </c>
    </row>
    <row r="52" spans="1:6" x14ac:dyDescent="0.2">
      <c r="A52" s="66">
        <v>1</v>
      </c>
      <c r="B52" s="28" t="s">
        <v>53</v>
      </c>
      <c r="C52" s="26">
        <f>C53+C54+C55</f>
        <v>73122197</v>
      </c>
      <c r="D52" s="26">
        <f>D53+D54+D55</f>
        <v>81267194</v>
      </c>
      <c r="E52" s="26">
        <f t="shared" si="0"/>
        <v>8144997</v>
      </c>
      <c r="F52" s="27">
        <f t="shared" si="1"/>
        <v>0.11138884407425564</v>
      </c>
    </row>
    <row r="53" spans="1:6" x14ac:dyDescent="0.2">
      <c r="A53" s="66" t="s">
        <v>3</v>
      </c>
      <c r="B53" s="16" t="s">
        <v>54</v>
      </c>
      <c r="C53" s="17">
        <v>58317525</v>
      </c>
      <c r="D53" s="17">
        <v>58317525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3991271</v>
      </c>
      <c r="D54" s="17">
        <v>2801368</v>
      </c>
      <c r="E54" s="17">
        <f t="shared" si="0"/>
        <v>-1189903</v>
      </c>
      <c r="F54" s="18">
        <f t="shared" si="1"/>
        <v>-0.29812633619716622</v>
      </c>
    </row>
    <row r="55" spans="1:6" x14ac:dyDescent="0.2">
      <c r="A55" s="66" t="s">
        <v>5</v>
      </c>
      <c r="B55" s="16" t="s">
        <v>56</v>
      </c>
      <c r="C55" s="17">
        <v>10813401</v>
      </c>
      <c r="D55" s="17">
        <v>20148301</v>
      </c>
      <c r="E55" s="17">
        <f t="shared" si="0"/>
        <v>9334900</v>
      </c>
      <c r="F55" s="18">
        <f t="shared" si="1"/>
        <v>0.86327141664310791</v>
      </c>
    </row>
    <row r="56" spans="1:6" x14ac:dyDescent="0.2">
      <c r="A56" s="66" t="s">
        <v>6</v>
      </c>
      <c r="B56" s="28" t="s">
        <v>57</v>
      </c>
      <c r="C56" s="26">
        <v>1900000</v>
      </c>
      <c r="D56" s="26">
        <v>3790500</v>
      </c>
      <c r="E56" s="26">
        <f t="shared" si="0"/>
        <v>1890500</v>
      </c>
      <c r="F56" s="27">
        <f t="shared" si="1"/>
        <v>0.99500000000000011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357921621</v>
      </c>
      <c r="D59" s="33">
        <f>D4+D32+D51</f>
        <v>359939125</v>
      </c>
      <c r="E59" s="33">
        <f t="shared" si="0"/>
        <v>2017504</v>
      </c>
      <c r="F59" s="34">
        <f t="shared" si="1"/>
        <v>5.636720113088689E-3</v>
      </c>
    </row>
    <row r="60" spans="1:6" ht="13.5" thickTop="1" x14ac:dyDescent="0.2">
      <c r="A60" s="64" t="s">
        <v>8</v>
      </c>
      <c r="B60" s="13" t="s">
        <v>71</v>
      </c>
      <c r="C60" s="14">
        <f>C61+C67</f>
        <v>98759</v>
      </c>
      <c r="D60" s="14">
        <f>D61+D67</f>
        <v>609104</v>
      </c>
      <c r="E60" s="14">
        <f t="shared" si="0"/>
        <v>510345</v>
      </c>
      <c r="F60" s="15">
        <f t="shared" si="1"/>
        <v>5.1675796636255935</v>
      </c>
    </row>
    <row r="61" spans="1:6" s="35" customFormat="1" x14ac:dyDescent="0.2">
      <c r="A61" s="72"/>
      <c r="B61" s="36" t="s">
        <v>61</v>
      </c>
      <c r="C61" s="37">
        <f>SUM(C62:C66)</f>
        <v>98759</v>
      </c>
      <c r="D61" s="37">
        <f>SUM(D62:D66)</f>
        <v>609104</v>
      </c>
      <c r="E61" s="37">
        <f t="shared" si="0"/>
        <v>510345</v>
      </c>
      <c r="F61" s="38">
        <f t="shared" si="1"/>
        <v>5.1675796636255935</v>
      </c>
    </row>
    <row r="62" spans="1:6" x14ac:dyDescent="0.2">
      <c r="A62" s="65">
        <v>1</v>
      </c>
      <c r="B62" s="16" t="s">
        <v>62</v>
      </c>
      <c r="C62" s="17">
        <v>3909</v>
      </c>
      <c r="D62" s="17">
        <v>299394</v>
      </c>
      <c r="E62" s="17">
        <f t="shared" si="0"/>
        <v>295485</v>
      </c>
      <c r="F62" s="18">
        <f t="shared" si="1"/>
        <v>75.590943975441292</v>
      </c>
    </row>
    <row r="63" spans="1:6" x14ac:dyDescent="0.2">
      <c r="A63" s="66">
        <v>2</v>
      </c>
      <c r="B63" s="16" t="s">
        <v>64</v>
      </c>
      <c r="C63" s="17">
        <v>94850</v>
      </c>
      <c r="D63" s="17">
        <v>309710</v>
      </c>
      <c r="E63" s="17">
        <f t="shared" si="0"/>
        <v>214860</v>
      </c>
      <c r="F63" s="18">
        <f t="shared" si="1"/>
        <v>2.265260938323669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358020380</v>
      </c>
      <c r="D71" s="43">
        <f>D59+D60</f>
        <v>360548229</v>
      </c>
      <c r="E71" s="43">
        <f t="shared" si="2"/>
        <v>2527849</v>
      </c>
      <c r="F71" s="44">
        <f t="shared" si="3"/>
        <v>7.0606287831993519E-3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269" priority="3" stopIfTrue="1"/>
    <cfRule type="duplicateValues" dxfId="268" priority="4" stopIfTrue="1"/>
  </conditionalFormatting>
  <conditionalFormatting sqref="B8">
    <cfRule type="duplicateValues" dxfId="267" priority="5" stopIfTrue="1"/>
  </conditionalFormatting>
  <conditionalFormatting sqref="B27">
    <cfRule type="duplicateValues" dxfId="266" priority="6" stopIfTrue="1"/>
    <cfRule type="duplicateValues" dxfId="265" priority="7" stopIfTrue="1"/>
  </conditionalFormatting>
  <conditionalFormatting sqref="B27">
    <cfRule type="duplicateValues" dxfId="264" priority="8" stopIfTrue="1"/>
  </conditionalFormatting>
  <conditionalFormatting sqref="B66">
    <cfRule type="duplicateValues" dxfId="263" priority="9" stopIfTrue="1"/>
    <cfRule type="duplicateValues" dxfId="262" priority="10" stopIfTrue="1"/>
  </conditionalFormatting>
  <conditionalFormatting sqref="B66">
    <cfRule type="duplicateValues" dxfId="261" priority="11" stopIfTrue="1"/>
  </conditionalFormatting>
  <conditionalFormatting sqref="B57">
    <cfRule type="duplicateValues" dxfId="260" priority="12" stopIfTrue="1"/>
    <cfRule type="duplicateValues" dxfId="259" priority="13" stopIfTrue="1"/>
  </conditionalFormatting>
  <conditionalFormatting sqref="B57">
    <cfRule type="duplicateValues" dxfId="258" priority="14" stopIfTrue="1"/>
  </conditionalFormatting>
  <conditionalFormatting sqref="B71">
    <cfRule type="duplicateValues" dxfId="257" priority="1" stopIfTrue="1"/>
  </conditionalFormatting>
  <conditionalFormatting sqref="B71">
    <cfRule type="duplicateValues" dxfId="256" priority="2" stopIfTrue="1"/>
  </conditionalFormatting>
  <conditionalFormatting sqref="B67:B70 B6:B7 B58:B65 B9:B26 B28:B56">
    <cfRule type="duplicateValues" dxfId="255" priority="15" stopIfTrue="1"/>
    <cfRule type="duplicateValues" dxfId="254" priority="16" stopIfTrue="1"/>
  </conditionalFormatting>
  <conditionalFormatting sqref="B67:B70 B4:B7 B58:B65 B9:B26 B28:B56">
    <cfRule type="duplicateValues" dxfId="253" priority="17" stopIfTrue="1"/>
  </conditionalFormatting>
  <conditionalFormatting sqref="B58:B70 B5:B56">
    <cfRule type="duplicateValues" dxfId="252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105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59062171</v>
      </c>
      <c r="D4" s="14">
        <f>SUM(D5:D31)</f>
        <v>62561552</v>
      </c>
      <c r="E4" s="14">
        <f>D4-C4</f>
        <v>3499381</v>
      </c>
      <c r="F4" s="15">
        <f>D4/C4-100%</f>
        <v>5.9249108875459422E-2</v>
      </c>
    </row>
    <row r="5" spans="1:6" x14ac:dyDescent="0.2">
      <c r="A5" s="65">
        <v>1</v>
      </c>
      <c r="B5" s="16" t="s">
        <v>10</v>
      </c>
      <c r="C5" s="17">
        <v>0</v>
      </c>
      <c r="D5" s="17">
        <v>0</v>
      </c>
      <c r="E5" s="17">
        <f t="shared" ref="E5:E68" si="0">D5-C5</f>
        <v>0</v>
      </c>
      <c r="F5" s="18" t="e">
        <f t="shared" ref="F5:F68" si="1">D5/C5-100%</f>
        <v>#DIV/0!</v>
      </c>
    </row>
    <row r="6" spans="1:6" x14ac:dyDescent="0.2">
      <c r="A6" s="66">
        <v>2</v>
      </c>
      <c r="B6" s="16" t="s">
        <v>11</v>
      </c>
      <c r="C6" s="17">
        <v>30092489</v>
      </c>
      <c r="D6" s="17">
        <v>32961766</v>
      </c>
      <c r="E6" s="17">
        <f t="shared" si="0"/>
        <v>2869277</v>
      </c>
      <c r="F6" s="18">
        <f t="shared" si="1"/>
        <v>9.534861008007689E-2</v>
      </c>
    </row>
    <row r="7" spans="1:6" x14ac:dyDescent="0.2">
      <c r="A7" s="65">
        <v>3</v>
      </c>
      <c r="B7" s="16" t="s">
        <v>12</v>
      </c>
      <c r="C7" s="17">
        <v>604003</v>
      </c>
      <c r="D7" s="17">
        <v>756709</v>
      </c>
      <c r="E7" s="17">
        <f t="shared" si="0"/>
        <v>152706</v>
      </c>
      <c r="F7" s="18">
        <f t="shared" si="1"/>
        <v>0.2528232475666512</v>
      </c>
    </row>
    <row r="8" spans="1:6" x14ac:dyDescent="0.2">
      <c r="A8" s="65">
        <v>4</v>
      </c>
      <c r="B8" s="16" t="s">
        <v>13</v>
      </c>
      <c r="C8" s="17">
        <v>931480</v>
      </c>
      <c r="D8" s="17">
        <v>873650</v>
      </c>
      <c r="E8" s="17">
        <f t="shared" si="0"/>
        <v>-57830</v>
      </c>
      <c r="F8" s="18">
        <f t="shared" si="1"/>
        <v>-6.2083995362219313E-2</v>
      </c>
    </row>
    <row r="9" spans="1:6" x14ac:dyDescent="0.2">
      <c r="A9" s="66">
        <v>5</v>
      </c>
      <c r="B9" s="16" t="s">
        <v>14</v>
      </c>
      <c r="C9" s="17">
        <v>5060169</v>
      </c>
      <c r="D9" s="17">
        <v>3135680</v>
      </c>
      <c r="E9" s="17">
        <f t="shared" si="0"/>
        <v>-1924489</v>
      </c>
      <c r="F9" s="18">
        <f t="shared" si="1"/>
        <v>-0.38032109204257802</v>
      </c>
    </row>
    <row r="10" spans="1:6" ht="25.5" x14ac:dyDescent="0.2">
      <c r="A10" s="65">
        <v>6</v>
      </c>
      <c r="B10" s="16" t="s">
        <v>83</v>
      </c>
      <c r="C10" s="17">
        <v>1954882</v>
      </c>
      <c r="D10" s="17">
        <v>2165476</v>
      </c>
      <c r="E10" s="17">
        <f t="shared" si="0"/>
        <v>210594</v>
      </c>
      <c r="F10" s="18">
        <f t="shared" si="1"/>
        <v>0.10772721831803667</v>
      </c>
    </row>
    <row r="11" spans="1:6" x14ac:dyDescent="0.2">
      <c r="A11" s="65">
        <v>7</v>
      </c>
      <c r="B11" s="16" t="s">
        <v>15</v>
      </c>
      <c r="C11" s="17">
        <v>292299</v>
      </c>
      <c r="D11" s="17">
        <v>583564</v>
      </c>
      <c r="E11" s="17">
        <f t="shared" si="0"/>
        <v>291265</v>
      </c>
      <c r="F11" s="18">
        <f t="shared" si="1"/>
        <v>0.99646252638565302</v>
      </c>
    </row>
    <row r="12" spans="1:6" x14ac:dyDescent="0.2">
      <c r="A12" s="66">
        <v>8</v>
      </c>
      <c r="B12" s="16" t="s">
        <v>16</v>
      </c>
      <c r="C12" s="17">
        <v>40299</v>
      </c>
      <c r="D12" s="17">
        <v>475810</v>
      </c>
      <c r="E12" s="17">
        <f t="shared" si="0"/>
        <v>435511</v>
      </c>
      <c r="F12" s="18">
        <f t="shared" si="1"/>
        <v>10.806992729348122</v>
      </c>
    </row>
    <row r="13" spans="1:6" ht="25.5" x14ac:dyDescent="0.2">
      <c r="A13" s="65">
        <v>9</v>
      </c>
      <c r="B13" s="16" t="s">
        <v>17</v>
      </c>
      <c r="C13" s="17">
        <v>2867763</v>
      </c>
      <c r="D13" s="17">
        <v>3054420</v>
      </c>
      <c r="E13" s="17">
        <f t="shared" si="0"/>
        <v>186657</v>
      </c>
      <c r="F13" s="18">
        <f t="shared" si="1"/>
        <v>6.5088014595348298E-2</v>
      </c>
    </row>
    <row r="14" spans="1:6" x14ac:dyDescent="0.2">
      <c r="A14" s="65">
        <v>10</v>
      </c>
      <c r="B14" s="16" t="s">
        <v>18</v>
      </c>
      <c r="C14" s="17">
        <v>1758169</v>
      </c>
      <c r="D14" s="17">
        <v>1404761</v>
      </c>
      <c r="E14" s="17">
        <f t="shared" si="0"/>
        <v>-353408</v>
      </c>
      <c r="F14" s="18">
        <f t="shared" si="1"/>
        <v>-0.20100911800856458</v>
      </c>
    </row>
    <row r="15" spans="1:6" x14ac:dyDescent="0.2">
      <c r="A15" s="66">
        <v>11</v>
      </c>
      <c r="B15" s="16" t="s">
        <v>87</v>
      </c>
      <c r="C15" s="17">
        <v>836429</v>
      </c>
      <c r="D15" s="17">
        <v>1015581</v>
      </c>
      <c r="E15" s="17">
        <f t="shared" si="0"/>
        <v>179152</v>
      </c>
      <c r="F15" s="18">
        <f t="shared" si="1"/>
        <v>0.21418673910158548</v>
      </c>
    </row>
    <row r="16" spans="1:6" x14ac:dyDescent="0.2">
      <c r="A16" s="65">
        <v>12</v>
      </c>
      <c r="B16" s="16" t="s">
        <v>20</v>
      </c>
      <c r="C16" s="17">
        <v>407700</v>
      </c>
      <c r="D16" s="17">
        <v>765300</v>
      </c>
      <c r="E16" s="17">
        <f t="shared" si="0"/>
        <v>357600</v>
      </c>
      <c r="F16" s="18">
        <f t="shared" si="1"/>
        <v>0.8771155261221486</v>
      </c>
    </row>
    <row r="17" spans="1:6" x14ac:dyDescent="0.2">
      <c r="A17" s="65">
        <v>13</v>
      </c>
      <c r="B17" s="16" t="s">
        <v>21</v>
      </c>
      <c r="C17" s="17">
        <v>70611</v>
      </c>
      <c r="D17" s="17">
        <v>258196</v>
      </c>
      <c r="E17" s="17">
        <f t="shared" si="0"/>
        <v>187585</v>
      </c>
      <c r="F17" s="18">
        <f t="shared" si="1"/>
        <v>2.6565974140006516</v>
      </c>
    </row>
    <row r="18" spans="1:6" x14ac:dyDescent="0.2">
      <c r="A18" s="66">
        <v>14</v>
      </c>
      <c r="B18" s="16" t="s">
        <v>22</v>
      </c>
      <c r="C18" s="17">
        <v>622468</v>
      </c>
      <c r="D18" s="17">
        <v>545235</v>
      </c>
      <c r="E18" s="17">
        <f t="shared" si="0"/>
        <v>-77233</v>
      </c>
      <c r="F18" s="18">
        <f t="shared" si="1"/>
        <v>-0.12407545448119417</v>
      </c>
    </row>
    <row r="19" spans="1:6" x14ac:dyDescent="0.2">
      <c r="A19" s="65">
        <v>15</v>
      </c>
      <c r="B19" s="16" t="s">
        <v>23</v>
      </c>
      <c r="C19" s="17">
        <v>32825</v>
      </c>
      <c r="D19" s="17">
        <v>0</v>
      </c>
      <c r="E19" s="17">
        <f t="shared" si="0"/>
        <v>-32825</v>
      </c>
      <c r="F19" s="18">
        <f t="shared" si="1"/>
        <v>-1</v>
      </c>
    </row>
    <row r="20" spans="1:6" x14ac:dyDescent="0.2">
      <c r="A20" s="65">
        <v>16</v>
      </c>
      <c r="B20" s="16" t="s">
        <v>24</v>
      </c>
      <c r="C20" s="17">
        <v>100000</v>
      </c>
      <c r="D20" s="17">
        <v>70000</v>
      </c>
      <c r="E20" s="17">
        <f t="shared" si="0"/>
        <v>-30000</v>
      </c>
      <c r="F20" s="18">
        <f t="shared" si="1"/>
        <v>-0.30000000000000004</v>
      </c>
    </row>
    <row r="21" spans="1:6" x14ac:dyDescent="0.2">
      <c r="A21" s="66">
        <v>17</v>
      </c>
      <c r="B21" s="16" t="s">
        <v>25</v>
      </c>
      <c r="C21" s="17">
        <v>616180</v>
      </c>
      <c r="D21" s="17">
        <v>722149</v>
      </c>
      <c r="E21" s="17">
        <f t="shared" si="0"/>
        <v>105969</v>
      </c>
      <c r="F21" s="18">
        <f t="shared" si="1"/>
        <v>0.17197734428251477</v>
      </c>
    </row>
    <row r="22" spans="1:6" x14ac:dyDescent="0.2">
      <c r="A22" s="65">
        <v>18</v>
      </c>
      <c r="B22" s="16" t="s">
        <v>26</v>
      </c>
      <c r="C22" s="17">
        <v>1078421</v>
      </c>
      <c r="D22" s="17">
        <v>1266490</v>
      </c>
      <c r="E22" s="17">
        <f t="shared" si="0"/>
        <v>188069</v>
      </c>
      <c r="F22" s="18">
        <f t="shared" si="1"/>
        <v>0.17439293188838123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10016182</v>
      </c>
      <c r="D25" s="17">
        <v>11285542</v>
      </c>
      <c r="E25" s="17">
        <f t="shared" si="0"/>
        <v>1269360</v>
      </c>
      <c r="F25" s="18">
        <f t="shared" si="1"/>
        <v>0.12673092401875286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154000</v>
      </c>
      <c r="E27" s="17">
        <f t="shared" si="0"/>
        <v>154000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1679802</v>
      </c>
      <c r="D30" s="17">
        <v>1067223</v>
      </c>
      <c r="E30" s="17">
        <f t="shared" si="0"/>
        <v>-612579</v>
      </c>
      <c r="F30" s="18">
        <f t="shared" si="1"/>
        <v>-0.36467333650037326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83097571</v>
      </c>
      <c r="D32" s="23">
        <f>D33+D34</f>
        <v>94003705</v>
      </c>
      <c r="E32" s="23">
        <f t="shared" si="0"/>
        <v>10906134</v>
      </c>
      <c r="F32" s="24">
        <f t="shared" si="1"/>
        <v>0.13124491930095039</v>
      </c>
    </row>
    <row r="33" spans="1:6" x14ac:dyDescent="0.2">
      <c r="A33" s="68" t="s">
        <v>1</v>
      </c>
      <c r="B33" s="25" t="s">
        <v>36</v>
      </c>
      <c r="C33" s="26">
        <v>67621235</v>
      </c>
      <c r="D33" s="26">
        <v>70156142</v>
      </c>
      <c r="E33" s="26">
        <f t="shared" si="0"/>
        <v>2534907</v>
      </c>
      <c r="F33" s="27">
        <f t="shared" si="1"/>
        <v>3.7486848620851054E-2</v>
      </c>
    </row>
    <row r="34" spans="1:6" x14ac:dyDescent="0.2">
      <c r="A34" s="69" t="s">
        <v>72</v>
      </c>
      <c r="B34" s="28" t="s">
        <v>76</v>
      </c>
      <c r="C34" s="26">
        <f>SUM(C35:C50)</f>
        <v>15476336</v>
      </c>
      <c r="D34" s="26">
        <f>SUM(D35:D50)</f>
        <v>23847563</v>
      </c>
      <c r="E34" s="26">
        <f t="shared" si="0"/>
        <v>8371227</v>
      </c>
      <c r="F34" s="27">
        <f t="shared" si="1"/>
        <v>0.54090496613668759</v>
      </c>
    </row>
    <row r="35" spans="1:6" x14ac:dyDescent="0.2">
      <c r="A35" s="65">
        <v>1</v>
      </c>
      <c r="B35" s="16" t="s">
        <v>37</v>
      </c>
      <c r="C35" s="17">
        <v>5615883</v>
      </c>
      <c r="D35" s="17">
        <v>6821826</v>
      </c>
      <c r="E35" s="17">
        <f t="shared" si="0"/>
        <v>1205943</v>
      </c>
      <c r="F35" s="18">
        <f t="shared" si="1"/>
        <v>0.2147379138774792</v>
      </c>
    </row>
    <row r="36" spans="1:6" x14ac:dyDescent="0.2">
      <c r="A36" s="65">
        <v>2</v>
      </c>
      <c r="B36" s="16" t="s">
        <v>38</v>
      </c>
      <c r="C36" s="17">
        <v>4368492</v>
      </c>
      <c r="D36" s="17">
        <v>9234200</v>
      </c>
      <c r="E36" s="17">
        <f t="shared" si="0"/>
        <v>4865708</v>
      </c>
      <c r="F36" s="18">
        <f t="shared" si="1"/>
        <v>1.1138186815953879</v>
      </c>
    </row>
    <row r="37" spans="1:6" x14ac:dyDescent="0.2">
      <c r="A37" s="65">
        <v>3</v>
      </c>
      <c r="B37" s="16" t="s">
        <v>39</v>
      </c>
      <c r="C37" s="17">
        <v>4730</v>
      </c>
      <c r="D37" s="17">
        <v>196807</v>
      </c>
      <c r="E37" s="17">
        <f t="shared" si="0"/>
        <v>192077</v>
      </c>
      <c r="F37" s="18">
        <f t="shared" si="1"/>
        <v>40.608245243128962</v>
      </c>
    </row>
    <row r="38" spans="1:6" x14ac:dyDescent="0.2">
      <c r="A38" s="65">
        <v>4</v>
      </c>
      <c r="B38" s="16" t="s">
        <v>40</v>
      </c>
      <c r="C38" s="17">
        <v>4524268</v>
      </c>
      <c r="D38" s="17">
        <v>5616904</v>
      </c>
      <c r="E38" s="17">
        <f t="shared" si="0"/>
        <v>1092636</v>
      </c>
      <c r="F38" s="18">
        <f t="shared" si="1"/>
        <v>0.24150558720217274</v>
      </c>
    </row>
    <row r="39" spans="1:6" x14ac:dyDescent="0.2">
      <c r="A39" s="65">
        <v>5</v>
      </c>
      <c r="B39" s="16" t="s">
        <v>41</v>
      </c>
      <c r="C39" s="17">
        <v>0</v>
      </c>
      <c r="D39" s="17">
        <v>935251</v>
      </c>
      <c r="E39" s="17">
        <f t="shared" si="0"/>
        <v>935251</v>
      </c>
      <c r="F39" s="18" t="e">
        <f t="shared" si="1"/>
        <v>#DIV/0!</v>
      </c>
    </row>
    <row r="40" spans="1:6" x14ac:dyDescent="0.2">
      <c r="A40" s="65">
        <v>6</v>
      </c>
      <c r="B40" s="16" t="s">
        <v>42</v>
      </c>
      <c r="C40" s="17">
        <v>-5669</v>
      </c>
      <c r="D40" s="17">
        <v>0</v>
      </c>
      <c r="E40" s="17">
        <f t="shared" si="0"/>
        <v>5669</v>
      </c>
      <c r="F40" s="18">
        <f t="shared" si="1"/>
        <v>-1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145598</v>
      </c>
      <c r="D42" s="17">
        <v>0</v>
      </c>
      <c r="E42" s="17">
        <f t="shared" si="0"/>
        <v>-145598</v>
      </c>
      <c r="F42" s="18">
        <f t="shared" si="1"/>
        <v>-1</v>
      </c>
    </row>
    <row r="43" spans="1:6" x14ac:dyDescent="0.2">
      <c r="A43" s="65">
        <v>9</v>
      </c>
      <c r="B43" s="16" t="s">
        <v>45</v>
      </c>
      <c r="C43" s="17">
        <v>294354</v>
      </c>
      <c r="D43" s="17">
        <v>534078</v>
      </c>
      <c r="E43" s="17">
        <f t="shared" si="0"/>
        <v>239724</v>
      </c>
      <c r="F43" s="18">
        <f t="shared" si="1"/>
        <v>0.81440714242035095</v>
      </c>
    </row>
    <row r="44" spans="1:6" x14ac:dyDescent="0.2">
      <c r="A44" s="65">
        <v>10</v>
      </c>
      <c r="B44" s="16" t="s">
        <v>46</v>
      </c>
      <c r="C44" s="17">
        <v>309778</v>
      </c>
      <c r="D44" s="17">
        <v>281418</v>
      </c>
      <c r="E44" s="17">
        <f t="shared" si="0"/>
        <v>-28360</v>
      </c>
      <c r="F44" s="18">
        <f t="shared" si="1"/>
        <v>-9.154943217400846E-2</v>
      </c>
    </row>
    <row r="45" spans="1:6" x14ac:dyDescent="0.2">
      <c r="A45" s="65">
        <v>11</v>
      </c>
      <c r="B45" s="16" t="s">
        <v>88</v>
      </c>
      <c r="C45" s="17">
        <v>122242</v>
      </c>
      <c r="D45" s="17">
        <v>130701</v>
      </c>
      <c r="E45" s="17">
        <f t="shared" si="0"/>
        <v>8459</v>
      </c>
      <c r="F45" s="18">
        <f t="shared" si="1"/>
        <v>6.9198802375615598E-2</v>
      </c>
    </row>
    <row r="46" spans="1:6" x14ac:dyDescent="0.2">
      <c r="A46" s="65">
        <v>12</v>
      </c>
      <c r="B46" s="16" t="s">
        <v>47</v>
      </c>
      <c r="C46" s="17">
        <v>82830</v>
      </c>
      <c r="D46" s="17">
        <v>80891</v>
      </c>
      <c r="E46" s="17">
        <f t="shared" si="0"/>
        <v>-1939</v>
      </c>
      <c r="F46" s="18">
        <f t="shared" si="1"/>
        <v>-2.3409392732101852E-2</v>
      </c>
    </row>
    <row r="47" spans="1:6" x14ac:dyDescent="0.2">
      <c r="A47" s="65">
        <v>13</v>
      </c>
      <c r="B47" s="16" t="s">
        <v>48</v>
      </c>
      <c r="C47" s="17">
        <v>11</v>
      </c>
      <c r="D47" s="17">
        <v>0</v>
      </c>
      <c r="E47" s="17">
        <f t="shared" si="0"/>
        <v>-11</v>
      </c>
      <c r="F47" s="18">
        <f t="shared" si="1"/>
        <v>-1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13806</v>
      </c>
      <c r="D49" s="17">
        <v>15482</v>
      </c>
      <c r="E49" s="17">
        <f t="shared" si="0"/>
        <v>1676</v>
      </c>
      <c r="F49" s="18">
        <f t="shared" si="1"/>
        <v>0.12139649427785026</v>
      </c>
    </row>
    <row r="50" spans="1:6" x14ac:dyDescent="0.2">
      <c r="A50" s="65">
        <v>16</v>
      </c>
      <c r="B50" s="16" t="s">
        <v>51</v>
      </c>
      <c r="C50" s="17">
        <v>13</v>
      </c>
      <c r="D50" s="17">
        <v>5</v>
      </c>
      <c r="E50" s="17">
        <f t="shared" si="0"/>
        <v>-8</v>
      </c>
      <c r="F50" s="18">
        <f t="shared" si="1"/>
        <v>-0.61538461538461542</v>
      </c>
    </row>
    <row r="51" spans="1:6" x14ac:dyDescent="0.2">
      <c r="A51" s="67" t="s">
        <v>2</v>
      </c>
      <c r="B51" s="22" t="s">
        <v>52</v>
      </c>
      <c r="C51" s="23">
        <f>C52+C56+C57+C58</f>
        <v>53136628</v>
      </c>
      <c r="D51" s="23">
        <f>D52+D56+D57+D58</f>
        <v>42303262</v>
      </c>
      <c r="E51" s="23">
        <f t="shared" si="0"/>
        <v>-10833366</v>
      </c>
      <c r="F51" s="24">
        <f t="shared" si="1"/>
        <v>-0.20387755880933955</v>
      </c>
    </row>
    <row r="52" spans="1:6" x14ac:dyDescent="0.2">
      <c r="A52" s="66">
        <v>1</v>
      </c>
      <c r="B52" s="28" t="s">
        <v>53</v>
      </c>
      <c r="C52" s="26">
        <f>C53+C54+C55</f>
        <v>47295162</v>
      </c>
      <c r="D52" s="26">
        <f>D53+D54+D55</f>
        <v>42303262</v>
      </c>
      <c r="E52" s="26">
        <f t="shared" si="0"/>
        <v>-4991900</v>
      </c>
      <c r="F52" s="27">
        <f t="shared" si="1"/>
        <v>-0.10554779366227773</v>
      </c>
    </row>
    <row r="53" spans="1:6" x14ac:dyDescent="0.2">
      <c r="A53" s="66" t="s">
        <v>3</v>
      </c>
      <c r="B53" s="16" t="s">
        <v>54</v>
      </c>
      <c r="C53" s="17">
        <v>27576243</v>
      </c>
      <c r="D53" s="17">
        <v>27576243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2132336</v>
      </c>
      <c r="D54" s="17">
        <v>1688195</v>
      </c>
      <c r="E54" s="17">
        <f t="shared" si="0"/>
        <v>-444141</v>
      </c>
      <c r="F54" s="18">
        <f t="shared" si="1"/>
        <v>-0.20828846860907479</v>
      </c>
    </row>
    <row r="55" spans="1:6" x14ac:dyDescent="0.2">
      <c r="A55" s="66" t="s">
        <v>5</v>
      </c>
      <c r="B55" s="16" t="s">
        <v>56</v>
      </c>
      <c r="C55" s="17">
        <v>17586583</v>
      </c>
      <c r="D55" s="17">
        <v>13038824</v>
      </c>
      <c r="E55" s="17">
        <f t="shared" si="0"/>
        <v>-4547759</v>
      </c>
      <c r="F55" s="18">
        <f t="shared" si="1"/>
        <v>-0.2585925304534713</v>
      </c>
    </row>
    <row r="56" spans="1:6" x14ac:dyDescent="0.2">
      <c r="A56" s="66" t="s">
        <v>6</v>
      </c>
      <c r="B56" s="28" t="s">
        <v>57</v>
      </c>
      <c r="C56" s="26">
        <v>5841466</v>
      </c>
      <c r="D56" s="26">
        <v>0</v>
      </c>
      <c r="E56" s="26">
        <f t="shared" si="0"/>
        <v>-5841466</v>
      </c>
      <c r="F56" s="27">
        <f t="shared" si="1"/>
        <v>-1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195296370</v>
      </c>
      <c r="D59" s="33">
        <f>D4+D32+D51</f>
        <v>198868519</v>
      </c>
      <c r="E59" s="33">
        <f t="shared" si="0"/>
        <v>3572149</v>
      </c>
      <c r="F59" s="34">
        <f t="shared" si="1"/>
        <v>1.8290913446061596E-2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0</v>
      </c>
      <c r="D60" s="14">
        <f>D61+D67</f>
        <v>61584</v>
      </c>
      <c r="E60" s="14">
        <f t="shared" si="0"/>
        <v>61584</v>
      </c>
      <c r="F60" s="15" t="e">
        <f t="shared" si="1"/>
        <v>#DIV/0!</v>
      </c>
    </row>
    <row r="61" spans="1:6" s="35" customFormat="1" x14ac:dyDescent="0.2">
      <c r="A61" s="72"/>
      <c r="B61" s="36" t="s">
        <v>61</v>
      </c>
      <c r="C61" s="37">
        <f>SUM(C62:C66)</f>
        <v>0</v>
      </c>
      <c r="D61" s="37">
        <f>SUM(D62:D66)</f>
        <v>61584</v>
      </c>
      <c r="E61" s="37">
        <f t="shared" si="0"/>
        <v>61584</v>
      </c>
      <c r="F61" s="38" t="e">
        <f t="shared" si="1"/>
        <v>#DIV/0!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61584</v>
      </c>
      <c r="E62" s="17">
        <f t="shared" si="0"/>
        <v>61584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195296370</v>
      </c>
      <c r="D71" s="43">
        <f>D59+D60</f>
        <v>198930103</v>
      </c>
      <c r="E71" s="43">
        <f t="shared" si="2"/>
        <v>3633733</v>
      </c>
      <c r="F71" s="44">
        <f t="shared" si="3"/>
        <v>1.8606249568284383E-2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251" priority="3" stopIfTrue="1"/>
    <cfRule type="duplicateValues" dxfId="250" priority="4" stopIfTrue="1"/>
  </conditionalFormatting>
  <conditionalFormatting sqref="B8">
    <cfRule type="duplicateValues" dxfId="249" priority="5" stopIfTrue="1"/>
  </conditionalFormatting>
  <conditionalFormatting sqref="B27">
    <cfRule type="duplicateValues" dxfId="248" priority="6" stopIfTrue="1"/>
    <cfRule type="duplicateValues" dxfId="247" priority="7" stopIfTrue="1"/>
  </conditionalFormatting>
  <conditionalFormatting sqref="B27">
    <cfRule type="duplicateValues" dxfId="246" priority="8" stopIfTrue="1"/>
  </conditionalFormatting>
  <conditionalFormatting sqref="B66">
    <cfRule type="duplicateValues" dxfId="245" priority="9" stopIfTrue="1"/>
    <cfRule type="duplicateValues" dxfId="244" priority="10" stopIfTrue="1"/>
  </conditionalFormatting>
  <conditionalFormatting sqref="B66">
    <cfRule type="duplicateValues" dxfId="243" priority="11" stopIfTrue="1"/>
  </conditionalFormatting>
  <conditionalFormatting sqref="B57">
    <cfRule type="duplicateValues" dxfId="242" priority="12" stopIfTrue="1"/>
    <cfRule type="duplicateValues" dxfId="241" priority="13" stopIfTrue="1"/>
  </conditionalFormatting>
  <conditionalFormatting sqref="B57">
    <cfRule type="duplicateValues" dxfId="240" priority="14" stopIfTrue="1"/>
  </conditionalFormatting>
  <conditionalFormatting sqref="B71">
    <cfRule type="duplicateValues" dxfId="239" priority="1" stopIfTrue="1"/>
  </conditionalFormatting>
  <conditionalFormatting sqref="B71">
    <cfRule type="duplicateValues" dxfId="238" priority="2" stopIfTrue="1"/>
  </conditionalFormatting>
  <conditionalFormatting sqref="B67:B70 B6:B7 B58:B65 B9:B26 B28:B56">
    <cfRule type="duplicateValues" dxfId="237" priority="15" stopIfTrue="1"/>
    <cfRule type="duplicateValues" dxfId="236" priority="16" stopIfTrue="1"/>
  </conditionalFormatting>
  <conditionalFormatting sqref="B67:B70 B4:B7 B58:B65 B9:B26 B28:B56">
    <cfRule type="duplicateValues" dxfId="235" priority="17" stopIfTrue="1"/>
  </conditionalFormatting>
  <conditionalFormatting sqref="B58:B70 B5:B56">
    <cfRule type="duplicateValues" dxfId="234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1.42578125" style="2" bestFit="1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104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541974831</v>
      </c>
      <c r="D4" s="14">
        <f>SUM(D5:D31)</f>
        <v>794754467</v>
      </c>
      <c r="E4" s="14">
        <f>D4-C4</f>
        <v>252779636</v>
      </c>
      <c r="F4" s="15">
        <f>D4/C4-100%</f>
        <v>0.46640475081397281</v>
      </c>
    </row>
    <row r="5" spans="1:6" x14ac:dyDescent="0.2">
      <c r="A5" s="65">
        <v>1</v>
      </c>
      <c r="B5" s="16" t="s">
        <v>10</v>
      </c>
      <c r="C5" s="17">
        <v>68024</v>
      </c>
      <c r="D5" s="17">
        <v>829220</v>
      </c>
      <c r="E5" s="17">
        <f t="shared" ref="E5:E68" si="0">D5-C5</f>
        <v>761196</v>
      </c>
      <c r="F5" s="18">
        <f t="shared" ref="F5:F68" si="1">D5/C5-100%</f>
        <v>11.190109373162413</v>
      </c>
    </row>
    <row r="6" spans="1:6" x14ac:dyDescent="0.2">
      <c r="A6" s="66">
        <v>2</v>
      </c>
      <c r="B6" s="16" t="s">
        <v>11</v>
      </c>
      <c r="C6" s="17">
        <v>235129613</v>
      </c>
      <c r="D6" s="17">
        <v>251658609</v>
      </c>
      <c r="E6" s="17">
        <f t="shared" si="0"/>
        <v>16528996</v>
      </c>
      <c r="F6" s="18">
        <f t="shared" si="1"/>
        <v>7.0297381044896357E-2</v>
      </c>
    </row>
    <row r="7" spans="1:6" x14ac:dyDescent="0.2">
      <c r="A7" s="65">
        <v>3</v>
      </c>
      <c r="B7" s="16" t="s">
        <v>12</v>
      </c>
      <c r="C7" s="17">
        <v>3012440</v>
      </c>
      <c r="D7" s="17">
        <v>6935957</v>
      </c>
      <c r="E7" s="17">
        <f t="shared" si="0"/>
        <v>3923517</v>
      </c>
      <c r="F7" s="18">
        <f t="shared" si="1"/>
        <v>1.3024382228359737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13077181</v>
      </c>
      <c r="D9" s="17">
        <v>1017664</v>
      </c>
      <c r="E9" s="17">
        <f t="shared" si="0"/>
        <v>-12059517</v>
      </c>
      <c r="F9" s="18">
        <f t="shared" si="1"/>
        <v>-0.92218017017581999</v>
      </c>
    </row>
    <row r="10" spans="1:6" ht="25.5" x14ac:dyDescent="0.2">
      <c r="A10" s="65">
        <v>6</v>
      </c>
      <c r="B10" s="16" t="s">
        <v>83</v>
      </c>
      <c r="C10" s="17">
        <v>14114892</v>
      </c>
      <c r="D10" s="17">
        <v>16889526</v>
      </c>
      <c r="E10" s="17">
        <f t="shared" si="0"/>
        <v>2774634</v>
      </c>
      <c r="F10" s="18">
        <f t="shared" si="1"/>
        <v>0.19657493659887737</v>
      </c>
    </row>
    <row r="11" spans="1:6" x14ac:dyDescent="0.2">
      <c r="A11" s="65">
        <v>7</v>
      </c>
      <c r="B11" s="16" t="s">
        <v>15</v>
      </c>
      <c r="C11" s="17">
        <v>143057374</v>
      </c>
      <c r="D11" s="17">
        <v>360000</v>
      </c>
      <c r="E11" s="17">
        <f t="shared" si="0"/>
        <v>-142697374</v>
      </c>
      <c r="F11" s="18">
        <f t="shared" si="1"/>
        <v>-0.99748352713366595</v>
      </c>
    </row>
    <row r="12" spans="1:6" x14ac:dyDescent="0.2">
      <c r="A12" s="66">
        <v>8</v>
      </c>
      <c r="B12" s="16" t="s">
        <v>16</v>
      </c>
      <c r="C12" s="17">
        <v>260639</v>
      </c>
      <c r="D12" s="17">
        <v>223897</v>
      </c>
      <c r="E12" s="17">
        <f t="shared" si="0"/>
        <v>-36742</v>
      </c>
      <c r="F12" s="18">
        <f t="shared" si="1"/>
        <v>-0.14096892636942282</v>
      </c>
    </row>
    <row r="13" spans="1:6" ht="25.5" x14ac:dyDescent="0.2">
      <c r="A13" s="65">
        <v>9</v>
      </c>
      <c r="B13" s="16" t="s">
        <v>17</v>
      </c>
      <c r="C13" s="17">
        <v>23490798</v>
      </c>
      <c r="D13" s="17">
        <v>26509500</v>
      </c>
      <c r="E13" s="17">
        <f t="shared" si="0"/>
        <v>3018702</v>
      </c>
      <c r="F13" s="18">
        <f t="shared" si="1"/>
        <v>0.1285057238157683</v>
      </c>
    </row>
    <row r="14" spans="1:6" x14ac:dyDescent="0.2">
      <c r="A14" s="65">
        <v>10</v>
      </c>
      <c r="B14" s="16" t="s">
        <v>18</v>
      </c>
      <c r="C14" s="17">
        <v>19772795</v>
      </c>
      <c r="D14" s="17">
        <v>21506160</v>
      </c>
      <c r="E14" s="17">
        <f t="shared" si="0"/>
        <v>1733365</v>
      </c>
      <c r="F14" s="18">
        <f t="shared" si="1"/>
        <v>8.7664136506750756E-2</v>
      </c>
    </row>
    <row r="15" spans="1:6" x14ac:dyDescent="0.2">
      <c r="A15" s="66">
        <v>11</v>
      </c>
      <c r="B15" s="16" t="s">
        <v>87</v>
      </c>
      <c r="C15" s="17">
        <v>11991499</v>
      </c>
      <c r="D15" s="17">
        <v>14491760</v>
      </c>
      <c r="E15" s="17">
        <f t="shared" si="0"/>
        <v>2500261</v>
      </c>
      <c r="F15" s="18">
        <f t="shared" si="1"/>
        <v>0.20850279018494677</v>
      </c>
    </row>
    <row r="16" spans="1:6" x14ac:dyDescent="0.2">
      <c r="A16" s="65">
        <v>12</v>
      </c>
      <c r="B16" s="16" t="s">
        <v>20</v>
      </c>
      <c r="C16" s="17">
        <v>5399054</v>
      </c>
      <c r="D16" s="17">
        <v>7053521</v>
      </c>
      <c r="E16" s="17">
        <f t="shared" si="0"/>
        <v>1654467</v>
      </c>
      <c r="F16" s="18">
        <f t="shared" si="1"/>
        <v>0.30643646090592913</v>
      </c>
    </row>
    <row r="17" spans="1:6" x14ac:dyDescent="0.2">
      <c r="A17" s="65">
        <v>13</v>
      </c>
      <c r="B17" s="16" t="s">
        <v>21</v>
      </c>
      <c r="C17" s="17">
        <v>1504984</v>
      </c>
      <c r="D17" s="17">
        <v>1321712</v>
      </c>
      <c r="E17" s="17">
        <f t="shared" si="0"/>
        <v>-183272</v>
      </c>
      <c r="F17" s="18">
        <f t="shared" si="1"/>
        <v>-0.12177670991851075</v>
      </c>
    </row>
    <row r="18" spans="1:6" x14ac:dyDescent="0.2">
      <c r="A18" s="66">
        <v>14</v>
      </c>
      <c r="B18" s="16" t="s">
        <v>22</v>
      </c>
      <c r="C18" s="17">
        <v>16884213</v>
      </c>
      <c r="D18" s="17">
        <v>14061339</v>
      </c>
      <c r="E18" s="17">
        <f t="shared" si="0"/>
        <v>-2822874</v>
      </c>
      <c r="F18" s="18">
        <f t="shared" si="1"/>
        <v>-0.1671901438343617</v>
      </c>
    </row>
    <row r="19" spans="1:6" x14ac:dyDescent="0.2">
      <c r="A19" s="65">
        <v>15</v>
      </c>
      <c r="B19" s="16" t="s">
        <v>23</v>
      </c>
      <c r="C19" s="17">
        <v>513758</v>
      </c>
      <c r="D19" s="17">
        <v>348473</v>
      </c>
      <c r="E19" s="17">
        <f t="shared" si="0"/>
        <v>-165285</v>
      </c>
      <c r="F19" s="18">
        <f t="shared" si="1"/>
        <v>-0.3217176180224931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3924295</v>
      </c>
      <c r="D21" s="17">
        <v>3800178</v>
      </c>
      <c r="E21" s="17">
        <f t="shared" si="0"/>
        <v>-124117</v>
      </c>
      <c r="F21" s="18">
        <f t="shared" si="1"/>
        <v>-3.1627846530395853E-2</v>
      </c>
    </row>
    <row r="22" spans="1:6" x14ac:dyDescent="0.2">
      <c r="A22" s="65">
        <v>18</v>
      </c>
      <c r="B22" s="16" t="s">
        <v>26</v>
      </c>
      <c r="C22" s="17">
        <v>1470000</v>
      </c>
      <c r="D22" s="17">
        <v>1478950</v>
      </c>
      <c r="E22" s="17">
        <f t="shared" si="0"/>
        <v>8950</v>
      </c>
      <c r="F22" s="18">
        <f t="shared" si="1"/>
        <v>6.0884353741497144E-3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32140357</v>
      </c>
      <c r="D25" s="17">
        <v>57689818</v>
      </c>
      <c r="E25" s="17">
        <f t="shared" si="0"/>
        <v>25549461</v>
      </c>
      <c r="F25" s="18">
        <f t="shared" si="1"/>
        <v>0.79493395172928549</v>
      </c>
    </row>
    <row r="26" spans="1:6" x14ac:dyDescent="0.2">
      <c r="A26" s="65">
        <v>22</v>
      </c>
      <c r="B26" s="16" t="s">
        <v>29</v>
      </c>
      <c r="C26" s="17">
        <v>23104</v>
      </c>
      <c r="D26" s="17">
        <v>90158</v>
      </c>
      <c r="E26" s="17">
        <f t="shared" si="0"/>
        <v>67054</v>
      </c>
      <c r="F26" s="18">
        <f t="shared" si="1"/>
        <v>2.9022680055401664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10027560</v>
      </c>
      <c r="E27" s="17">
        <f t="shared" si="0"/>
        <v>10027560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1806633</v>
      </c>
      <c r="D28" s="17">
        <v>2008202</v>
      </c>
      <c r="E28" s="17">
        <f t="shared" si="0"/>
        <v>201569</v>
      </c>
      <c r="F28" s="18">
        <f t="shared" si="1"/>
        <v>0.11157163629801947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14333178</v>
      </c>
      <c r="D30" s="17">
        <v>356452263</v>
      </c>
      <c r="E30" s="17">
        <f t="shared" si="0"/>
        <v>342119085</v>
      </c>
      <c r="F30" s="18">
        <f t="shared" si="1"/>
        <v>23.869032045789147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663840794</v>
      </c>
      <c r="D32" s="23">
        <f>D33+D34</f>
        <v>705402400</v>
      </c>
      <c r="E32" s="23">
        <f t="shared" si="0"/>
        <v>41561606</v>
      </c>
      <c r="F32" s="24">
        <f t="shared" si="1"/>
        <v>6.2607791469952989E-2</v>
      </c>
    </row>
    <row r="33" spans="1:6" x14ac:dyDescent="0.2">
      <c r="A33" s="68" t="s">
        <v>1</v>
      </c>
      <c r="B33" s="25" t="s">
        <v>36</v>
      </c>
      <c r="C33" s="26">
        <v>498575154</v>
      </c>
      <c r="D33" s="26">
        <v>533138460</v>
      </c>
      <c r="E33" s="26">
        <f t="shared" si="0"/>
        <v>34563306</v>
      </c>
      <c r="F33" s="27">
        <f t="shared" si="1"/>
        <v>6.9324164517030828E-2</v>
      </c>
    </row>
    <row r="34" spans="1:6" x14ac:dyDescent="0.2">
      <c r="A34" s="69" t="s">
        <v>72</v>
      </c>
      <c r="B34" s="28" t="s">
        <v>76</v>
      </c>
      <c r="C34" s="26">
        <f>SUM(C35:C50)</f>
        <v>165265640</v>
      </c>
      <c r="D34" s="26">
        <f>SUM(D35:D50)</f>
        <v>172263940</v>
      </c>
      <c r="E34" s="26">
        <f t="shared" si="0"/>
        <v>6998300</v>
      </c>
      <c r="F34" s="27">
        <f t="shared" si="1"/>
        <v>4.2345765278251513E-2</v>
      </c>
    </row>
    <row r="35" spans="1:6" x14ac:dyDescent="0.2">
      <c r="A35" s="65">
        <v>1</v>
      </c>
      <c r="B35" s="16" t="s">
        <v>37</v>
      </c>
      <c r="C35" s="17">
        <v>38250208</v>
      </c>
      <c r="D35" s="17">
        <v>40079293</v>
      </c>
      <c r="E35" s="17">
        <f t="shared" si="0"/>
        <v>1829085</v>
      </c>
      <c r="F35" s="18">
        <f t="shared" si="1"/>
        <v>4.7818955651169226E-2</v>
      </c>
    </row>
    <row r="36" spans="1:6" x14ac:dyDescent="0.2">
      <c r="A36" s="65">
        <v>2</v>
      </c>
      <c r="B36" s="16" t="s">
        <v>38</v>
      </c>
      <c r="C36" s="17">
        <v>46324343</v>
      </c>
      <c r="D36" s="17">
        <v>38025353</v>
      </c>
      <c r="E36" s="17">
        <f t="shared" si="0"/>
        <v>-8298990</v>
      </c>
      <c r="F36" s="18">
        <f t="shared" si="1"/>
        <v>-0.17914965356335433</v>
      </c>
    </row>
    <row r="37" spans="1:6" x14ac:dyDescent="0.2">
      <c r="A37" s="65">
        <v>3</v>
      </c>
      <c r="B37" s="16" t="s">
        <v>39</v>
      </c>
      <c r="C37" s="17">
        <v>10806023</v>
      </c>
      <c r="D37" s="17">
        <v>15809936</v>
      </c>
      <c r="E37" s="17">
        <f t="shared" si="0"/>
        <v>5003913</v>
      </c>
      <c r="F37" s="18">
        <f t="shared" si="1"/>
        <v>0.46306703215419764</v>
      </c>
    </row>
    <row r="38" spans="1:6" x14ac:dyDescent="0.2">
      <c r="A38" s="65">
        <v>4</v>
      </c>
      <c r="B38" s="16" t="s">
        <v>40</v>
      </c>
      <c r="C38" s="17">
        <v>61536705</v>
      </c>
      <c r="D38" s="17">
        <v>69003227</v>
      </c>
      <c r="E38" s="17">
        <f t="shared" si="0"/>
        <v>7466522</v>
      </c>
      <c r="F38" s="18">
        <f t="shared" si="1"/>
        <v>0.12133444584008846</v>
      </c>
    </row>
    <row r="39" spans="1:6" x14ac:dyDescent="0.2">
      <c r="A39" s="65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65">
        <v>6</v>
      </c>
      <c r="B40" s="16" t="s">
        <v>42</v>
      </c>
      <c r="C40" s="17">
        <v>268950</v>
      </c>
      <c r="D40" s="17">
        <v>564434</v>
      </c>
      <c r="E40" s="17">
        <f t="shared" si="0"/>
        <v>295484</v>
      </c>
      <c r="F40" s="18">
        <f t="shared" si="1"/>
        <v>1.0986577430749209</v>
      </c>
    </row>
    <row r="41" spans="1:6" ht="12" customHeight="1" x14ac:dyDescent="0.2">
      <c r="A41" s="65">
        <v>7</v>
      </c>
      <c r="B41" s="16" t="s">
        <v>43</v>
      </c>
      <c r="C41" s="17">
        <v>2140</v>
      </c>
      <c r="D41" s="17">
        <v>1770</v>
      </c>
      <c r="E41" s="17">
        <f t="shared" si="0"/>
        <v>-370</v>
      </c>
      <c r="F41" s="18">
        <f t="shared" si="1"/>
        <v>-0.17289719626168221</v>
      </c>
    </row>
    <row r="42" spans="1:6" x14ac:dyDescent="0.2">
      <c r="A42" s="65">
        <v>8</v>
      </c>
      <c r="B42" s="16" t="s">
        <v>44</v>
      </c>
      <c r="C42" s="17">
        <v>421233</v>
      </c>
      <c r="D42" s="17">
        <v>72473</v>
      </c>
      <c r="E42" s="17">
        <f t="shared" si="0"/>
        <v>-348760</v>
      </c>
      <c r="F42" s="18">
        <f t="shared" si="1"/>
        <v>-0.82795032677876612</v>
      </c>
    </row>
    <row r="43" spans="1:6" x14ac:dyDescent="0.2">
      <c r="A43" s="65">
        <v>9</v>
      </c>
      <c r="B43" s="16" t="s">
        <v>45</v>
      </c>
      <c r="C43" s="17">
        <v>4104637</v>
      </c>
      <c r="D43" s="17">
        <v>4590641</v>
      </c>
      <c r="E43" s="17">
        <f t="shared" si="0"/>
        <v>486004</v>
      </c>
      <c r="F43" s="18">
        <f t="shared" si="1"/>
        <v>0.11840364933610448</v>
      </c>
    </row>
    <row r="44" spans="1:6" x14ac:dyDescent="0.2">
      <c r="A44" s="65">
        <v>10</v>
      </c>
      <c r="B44" s="16" t="s">
        <v>46</v>
      </c>
      <c r="C44" s="17">
        <v>894840</v>
      </c>
      <c r="D44" s="17">
        <v>602105</v>
      </c>
      <c r="E44" s="17">
        <f t="shared" si="0"/>
        <v>-292735</v>
      </c>
      <c r="F44" s="18">
        <f t="shared" si="1"/>
        <v>-0.32713669482812568</v>
      </c>
    </row>
    <row r="45" spans="1:6" x14ac:dyDescent="0.2">
      <c r="A45" s="65">
        <v>11</v>
      </c>
      <c r="B45" s="16" t="s">
        <v>88</v>
      </c>
      <c r="C45" s="17">
        <v>2092137</v>
      </c>
      <c r="D45" s="17">
        <v>2863606</v>
      </c>
      <c r="E45" s="17">
        <f t="shared" si="0"/>
        <v>771469</v>
      </c>
      <c r="F45" s="18">
        <f t="shared" si="1"/>
        <v>0.36874688416676338</v>
      </c>
    </row>
    <row r="46" spans="1:6" x14ac:dyDescent="0.2">
      <c r="A46" s="65">
        <v>12</v>
      </c>
      <c r="B46" s="16" t="s">
        <v>47</v>
      </c>
      <c r="C46" s="17">
        <v>578421</v>
      </c>
      <c r="D46" s="17">
        <v>651586</v>
      </c>
      <c r="E46" s="17">
        <f t="shared" si="0"/>
        <v>73165</v>
      </c>
      <c r="F46" s="18">
        <f t="shared" si="1"/>
        <v>0.12649091232856335</v>
      </c>
    </row>
    <row r="47" spans="1:6" x14ac:dyDescent="0.2">
      <c r="A47" s="65">
        <v>13</v>
      </c>
      <c r="B47" s="16" t="s">
        <v>48</v>
      </c>
      <c r="C47" s="17">
        <v>158</v>
      </c>
      <c r="D47" s="17">
        <v>1121</v>
      </c>
      <c r="E47" s="17">
        <f t="shared" si="0"/>
        <v>963</v>
      </c>
      <c r="F47" s="18">
        <f t="shared" si="1"/>
        <v>6.0949367088607591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65">
        <v>16</v>
      </c>
      <c r="B50" s="16" t="s">
        <v>51</v>
      </c>
      <c r="C50" s="17">
        <v>-14155</v>
      </c>
      <c r="D50" s="17">
        <v>-1605</v>
      </c>
      <c r="E50" s="17">
        <f t="shared" si="0"/>
        <v>12550</v>
      </c>
      <c r="F50" s="18">
        <f t="shared" si="1"/>
        <v>-0.88661250441540096</v>
      </c>
    </row>
    <row r="51" spans="1:6" x14ac:dyDescent="0.2">
      <c r="A51" s="67" t="s">
        <v>2</v>
      </c>
      <c r="B51" s="22" t="s">
        <v>52</v>
      </c>
      <c r="C51" s="23">
        <f>C52+C56+C57+C58</f>
        <v>146423707</v>
      </c>
      <c r="D51" s="23">
        <f>D52+D56+D57+D58</f>
        <v>165043810</v>
      </c>
      <c r="E51" s="23">
        <f t="shared" si="0"/>
        <v>18620103</v>
      </c>
      <c r="F51" s="24">
        <f t="shared" si="1"/>
        <v>0.12716590353773793</v>
      </c>
    </row>
    <row r="52" spans="1:6" x14ac:dyDescent="0.2">
      <c r="A52" s="66">
        <v>1</v>
      </c>
      <c r="B52" s="28" t="s">
        <v>53</v>
      </c>
      <c r="C52" s="26">
        <f>C53+C54+C55</f>
        <v>142805707</v>
      </c>
      <c r="D52" s="26">
        <f>D53+D54+D55</f>
        <v>153073810</v>
      </c>
      <c r="E52" s="26">
        <f t="shared" si="0"/>
        <v>10268103</v>
      </c>
      <c r="F52" s="27">
        <f t="shared" si="1"/>
        <v>7.1902609606491419E-2</v>
      </c>
    </row>
    <row r="53" spans="1:6" x14ac:dyDescent="0.2">
      <c r="A53" s="66" t="s">
        <v>3</v>
      </c>
      <c r="B53" s="16" t="s">
        <v>54</v>
      </c>
      <c r="C53" s="17">
        <v>131299056</v>
      </c>
      <c r="D53" s="17">
        <v>131299056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7498651</v>
      </c>
      <c r="D54" s="17">
        <v>5823330</v>
      </c>
      <c r="E54" s="17">
        <f t="shared" si="0"/>
        <v>-1675321</v>
      </c>
      <c r="F54" s="18">
        <f t="shared" si="1"/>
        <v>-0.22341631848181764</v>
      </c>
    </row>
    <row r="55" spans="1:6" x14ac:dyDescent="0.2">
      <c r="A55" s="66" t="s">
        <v>5</v>
      </c>
      <c r="B55" s="16" t="s">
        <v>56</v>
      </c>
      <c r="C55" s="17">
        <v>4008000</v>
      </c>
      <c r="D55" s="17">
        <v>15951424</v>
      </c>
      <c r="E55" s="17">
        <f t="shared" si="0"/>
        <v>11943424</v>
      </c>
      <c r="F55" s="18">
        <f t="shared" si="1"/>
        <v>2.9798962075848303</v>
      </c>
    </row>
    <row r="56" spans="1:6" x14ac:dyDescent="0.2">
      <c r="A56" s="66" t="s">
        <v>6</v>
      </c>
      <c r="B56" s="28" t="s">
        <v>57</v>
      </c>
      <c r="C56" s="26">
        <v>3618000</v>
      </c>
      <c r="D56" s="26">
        <v>11970000</v>
      </c>
      <c r="E56" s="26">
        <f t="shared" si="0"/>
        <v>8352000</v>
      </c>
      <c r="F56" s="27">
        <f t="shared" si="1"/>
        <v>2.3084577114427862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1352239332</v>
      </c>
      <c r="D59" s="33">
        <f>D4+D32+D51</f>
        <v>1665200677</v>
      </c>
      <c r="E59" s="33">
        <f t="shared" si="0"/>
        <v>312961345</v>
      </c>
      <c r="F59" s="34">
        <f t="shared" si="1"/>
        <v>0.23143931521139938</v>
      </c>
    </row>
    <row r="60" spans="1:6" ht="13.5" thickTop="1" x14ac:dyDescent="0.2">
      <c r="A60" s="64" t="s">
        <v>8</v>
      </c>
      <c r="B60" s="13" t="s">
        <v>71</v>
      </c>
      <c r="C60" s="14">
        <f>C61+C67</f>
        <v>125000000</v>
      </c>
      <c r="D60" s="14">
        <f>D61+D67</f>
        <v>5452971</v>
      </c>
      <c r="E60" s="14">
        <f t="shared" si="0"/>
        <v>-119547029</v>
      </c>
      <c r="F60" s="15">
        <f t="shared" si="1"/>
        <v>-0.95637623199999999</v>
      </c>
    </row>
    <row r="61" spans="1:6" s="35" customFormat="1" x14ac:dyDescent="0.2">
      <c r="A61" s="72"/>
      <c r="B61" s="36" t="s">
        <v>61</v>
      </c>
      <c r="C61" s="37">
        <f>SUM(C62:C66)</f>
        <v>0</v>
      </c>
      <c r="D61" s="37">
        <f>SUM(D62:D66)</f>
        <v>62000</v>
      </c>
      <c r="E61" s="37">
        <f t="shared" si="0"/>
        <v>62000</v>
      </c>
      <c r="F61" s="38" t="e">
        <f t="shared" si="1"/>
        <v>#DIV/0!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62000</v>
      </c>
      <c r="E64" s="17">
        <f t="shared" si="0"/>
        <v>62000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125000000</v>
      </c>
      <c r="D67" s="37">
        <f>SUM(D68:D70)</f>
        <v>5390971</v>
      </c>
      <c r="E67" s="37">
        <f t="shared" si="0"/>
        <v>-119609029</v>
      </c>
      <c r="F67" s="38">
        <f t="shared" si="1"/>
        <v>-0.95687223200000004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5390971</v>
      </c>
      <c r="E69" s="17">
        <f t="shared" ref="E69:E71" si="2">D69-C69</f>
        <v>5390971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125000000</v>
      </c>
      <c r="D70" s="40">
        <v>0</v>
      </c>
      <c r="E70" s="40">
        <f t="shared" si="2"/>
        <v>-125000000</v>
      </c>
      <c r="F70" s="41">
        <f t="shared" si="3"/>
        <v>-1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1477239332</v>
      </c>
      <c r="D71" s="43">
        <f>D59+D60</f>
        <v>1670653648</v>
      </c>
      <c r="E71" s="43">
        <f t="shared" si="2"/>
        <v>193414316</v>
      </c>
      <c r="F71" s="44">
        <f t="shared" si="3"/>
        <v>0.13092957370566416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233" priority="3" stopIfTrue="1"/>
    <cfRule type="duplicateValues" dxfId="232" priority="4" stopIfTrue="1"/>
  </conditionalFormatting>
  <conditionalFormatting sqref="B8">
    <cfRule type="duplicateValues" dxfId="231" priority="5" stopIfTrue="1"/>
  </conditionalFormatting>
  <conditionalFormatting sqref="B27">
    <cfRule type="duplicateValues" dxfId="230" priority="6" stopIfTrue="1"/>
    <cfRule type="duplicateValues" dxfId="229" priority="7" stopIfTrue="1"/>
  </conditionalFormatting>
  <conditionalFormatting sqref="B27">
    <cfRule type="duplicateValues" dxfId="228" priority="8" stopIfTrue="1"/>
  </conditionalFormatting>
  <conditionalFormatting sqref="B66">
    <cfRule type="duplicateValues" dxfId="227" priority="9" stopIfTrue="1"/>
    <cfRule type="duplicateValues" dxfId="226" priority="10" stopIfTrue="1"/>
  </conditionalFormatting>
  <conditionalFormatting sqref="B66">
    <cfRule type="duplicateValues" dxfId="225" priority="11" stopIfTrue="1"/>
  </conditionalFormatting>
  <conditionalFormatting sqref="B57">
    <cfRule type="duplicateValues" dxfId="224" priority="12" stopIfTrue="1"/>
    <cfRule type="duplicateValues" dxfId="223" priority="13" stopIfTrue="1"/>
  </conditionalFormatting>
  <conditionalFormatting sqref="B57">
    <cfRule type="duplicateValues" dxfId="222" priority="14" stopIfTrue="1"/>
  </conditionalFormatting>
  <conditionalFormatting sqref="B71">
    <cfRule type="duplicateValues" dxfId="221" priority="1" stopIfTrue="1"/>
  </conditionalFormatting>
  <conditionalFormatting sqref="B71">
    <cfRule type="duplicateValues" dxfId="220" priority="2" stopIfTrue="1"/>
  </conditionalFormatting>
  <conditionalFormatting sqref="B67:B70 B6:B7 B58:B65 B9:B26 B28:B56">
    <cfRule type="duplicateValues" dxfId="219" priority="15" stopIfTrue="1"/>
    <cfRule type="duplicateValues" dxfId="218" priority="16" stopIfTrue="1"/>
  </conditionalFormatting>
  <conditionalFormatting sqref="B67:B70 B4:B7 B58:B65 B9:B26 B28:B56">
    <cfRule type="duplicateValues" dxfId="217" priority="17" stopIfTrue="1"/>
  </conditionalFormatting>
  <conditionalFormatting sqref="B58:B70 B5:B56">
    <cfRule type="duplicateValues" dxfId="216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103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108639167</v>
      </c>
      <c r="D4" s="14">
        <f>SUM(D5:D31)</f>
        <v>89829875</v>
      </c>
      <c r="E4" s="14">
        <f>D4-C4</f>
        <v>-18809292</v>
      </c>
      <c r="F4" s="15">
        <f>D4/C4-100%</f>
        <v>-0.17313545859570145</v>
      </c>
    </row>
    <row r="5" spans="1:6" x14ac:dyDescent="0.2">
      <c r="A5" s="65">
        <v>1</v>
      </c>
      <c r="B5" s="16" t="s">
        <v>10</v>
      </c>
      <c r="C5" s="17">
        <v>326496</v>
      </c>
      <c r="D5" s="17">
        <v>320140</v>
      </c>
      <c r="E5" s="17">
        <f t="shared" ref="E5:E68" si="0">D5-C5</f>
        <v>-6356</v>
      </c>
      <c r="F5" s="18">
        <f t="shared" ref="F5:F68" si="1">D5/C5-100%</f>
        <v>-1.9467313535234787E-2</v>
      </c>
    </row>
    <row r="6" spans="1:6" x14ac:dyDescent="0.2">
      <c r="A6" s="66">
        <v>2</v>
      </c>
      <c r="B6" s="16" t="s">
        <v>11</v>
      </c>
      <c r="C6" s="17">
        <v>64666826</v>
      </c>
      <c r="D6" s="17">
        <v>62344350</v>
      </c>
      <c r="E6" s="17">
        <f t="shared" si="0"/>
        <v>-2322476</v>
      </c>
      <c r="F6" s="18">
        <f t="shared" si="1"/>
        <v>-3.5914488829249192E-2</v>
      </c>
    </row>
    <row r="7" spans="1:6" x14ac:dyDescent="0.2">
      <c r="A7" s="65">
        <v>3</v>
      </c>
      <c r="B7" s="16" t="s">
        <v>12</v>
      </c>
      <c r="C7" s="17">
        <v>50922</v>
      </c>
      <c r="D7" s="17">
        <v>23580</v>
      </c>
      <c r="E7" s="17">
        <f t="shared" si="0"/>
        <v>-27342</v>
      </c>
      <c r="F7" s="18">
        <f t="shared" si="1"/>
        <v>-0.53693884764934607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15795973</v>
      </c>
      <c r="D9" s="17">
        <v>2666275</v>
      </c>
      <c r="E9" s="17">
        <f t="shared" si="0"/>
        <v>-13129698</v>
      </c>
      <c r="F9" s="18">
        <f t="shared" si="1"/>
        <v>-0.83120539646402281</v>
      </c>
    </row>
    <row r="10" spans="1:6" ht="25.5" x14ac:dyDescent="0.2">
      <c r="A10" s="65">
        <v>6</v>
      </c>
      <c r="B10" s="16" t="s">
        <v>83</v>
      </c>
      <c r="C10" s="17">
        <v>0</v>
      </c>
      <c r="D10" s="17">
        <v>0</v>
      </c>
      <c r="E10" s="17">
        <f t="shared" si="0"/>
        <v>0</v>
      </c>
      <c r="F10" s="18" t="e">
        <f t="shared" si="1"/>
        <v>#DIV/0!</v>
      </c>
    </row>
    <row r="11" spans="1:6" x14ac:dyDescent="0.2">
      <c r="A11" s="65">
        <v>7</v>
      </c>
      <c r="B11" s="16" t="s">
        <v>15</v>
      </c>
      <c r="C11" s="17">
        <v>0</v>
      </c>
      <c r="D11" s="17">
        <v>0</v>
      </c>
      <c r="E11" s="17">
        <f t="shared" si="0"/>
        <v>0</v>
      </c>
      <c r="F11" s="18" t="e">
        <f t="shared" si="1"/>
        <v>#DIV/0!</v>
      </c>
    </row>
    <row r="12" spans="1:6" x14ac:dyDescent="0.2">
      <c r="A12" s="66">
        <v>8</v>
      </c>
      <c r="B12" s="16" t="s">
        <v>16</v>
      </c>
      <c r="C12" s="17">
        <v>-14851</v>
      </c>
      <c r="D12" s="17">
        <v>167824</v>
      </c>
      <c r="E12" s="17">
        <f t="shared" si="0"/>
        <v>182675</v>
      </c>
      <c r="F12" s="18">
        <f t="shared" si="1"/>
        <v>-12.300518483603797</v>
      </c>
    </row>
    <row r="13" spans="1:6" ht="25.5" x14ac:dyDescent="0.2">
      <c r="A13" s="65">
        <v>9</v>
      </c>
      <c r="B13" s="16" t="s">
        <v>17</v>
      </c>
      <c r="C13" s="17">
        <v>8492016</v>
      </c>
      <c r="D13" s="17">
        <v>8585283</v>
      </c>
      <c r="E13" s="17">
        <f t="shared" si="0"/>
        <v>93267</v>
      </c>
      <c r="F13" s="18">
        <f t="shared" si="1"/>
        <v>1.0982904412803807E-2</v>
      </c>
    </row>
    <row r="14" spans="1:6" x14ac:dyDescent="0.2">
      <c r="A14" s="65">
        <v>10</v>
      </c>
      <c r="B14" s="16" t="s">
        <v>18</v>
      </c>
      <c r="C14" s="17">
        <v>6234244</v>
      </c>
      <c r="D14" s="17">
        <v>5850914</v>
      </c>
      <c r="E14" s="17">
        <f t="shared" si="0"/>
        <v>-383330</v>
      </c>
      <c r="F14" s="18">
        <f t="shared" si="1"/>
        <v>-6.1487808305225156E-2</v>
      </c>
    </row>
    <row r="15" spans="1:6" x14ac:dyDescent="0.2">
      <c r="A15" s="66">
        <v>11</v>
      </c>
      <c r="B15" s="16" t="s">
        <v>87</v>
      </c>
      <c r="C15" s="17">
        <v>0</v>
      </c>
      <c r="D15" s="17">
        <v>0</v>
      </c>
      <c r="E15" s="17">
        <f t="shared" si="0"/>
        <v>0</v>
      </c>
      <c r="F15" s="18" t="e">
        <f t="shared" si="1"/>
        <v>#DIV/0!</v>
      </c>
    </row>
    <row r="16" spans="1:6" x14ac:dyDescent="0.2">
      <c r="A16" s="65">
        <v>12</v>
      </c>
      <c r="B16" s="16" t="s">
        <v>20</v>
      </c>
      <c r="C16" s="17">
        <v>2799626</v>
      </c>
      <c r="D16" s="17">
        <v>2342600</v>
      </c>
      <c r="E16" s="17">
        <f t="shared" si="0"/>
        <v>-457026</v>
      </c>
      <c r="F16" s="18">
        <f t="shared" si="1"/>
        <v>-0.16324537634669778</v>
      </c>
    </row>
    <row r="17" spans="1:6" x14ac:dyDescent="0.2">
      <c r="A17" s="65">
        <v>13</v>
      </c>
      <c r="B17" s="16" t="s">
        <v>21</v>
      </c>
      <c r="C17" s="17">
        <v>1499056</v>
      </c>
      <c r="D17" s="17">
        <v>893520</v>
      </c>
      <c r="E17" s="17">
        <f t="shared" si="0"/>
        <v>-605536</v>
      </c>
      <c r="F17" s="18">
        <f t="shared" si="1"/>
        <v>-0.40394488264614525</v>
      </c>
    </row>
    <row r="18" spans="1:6" x14ac:dyDescent="0.2">
      <c r="A18" s="66">
        <v>14</v>
      </c>
      <c r="B18" s="16" t="s">
        <v>22</v>
      </c>
      <c r="C18" s="17">
        <v>123100</v>
      </c>
      <c r="D18" s="17">
        <v>734505</v>
      </c>
      <c r="E18" s="17">
        <f t="shared" si="0"/>
        <v>611405</v>
      </c>
      <c r="F18" s="18">
        <f t="shared" si="1"/>
        <v>4.9667343623070677</v>
      </c>
    </row>
    <row r="19" spans="1:6" x14ac:dyDescent="0.2">
      <c r="A19" s="65">
        <v>15</v>
      </c>
      <c r="B19" s="16" t="s">
        <v>23</v>
      </c>
      <c r="C19" s="17">
        <v>680394</v>
      </c>
      <c r="D19" s="17">
        <v>417940</v>
      </c>
      <c r="E19" s="17">
        <f t="shared" si="0"/>
        <v>-262454</v>
      </c>
      <c r="F19" s="18">
        <f t="shared" si="1"/>
        <v>-0.3857382634179608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2107170</v>
      </c>
      <c r="D21" s="17">
        <v>1681400</v>
      </c>
      <c r="E21" s="17">
        <f t="shared" si="0"/>
        <v>-425770</v>
      </c>
      <c r="F21" s="18">
        <f t="shared" si="1"/>
        <v>-0.20205773620543188</v>
      </c>
    </row>
    <row r="22" spans="1:6" x14ac:dyDescent="0.2">
      <c r="A22" s="65">
        <v>18</v>
      </c>
      <c r="B22" s="16" t="s">
        <v>26</v>
      </c>
      <c r="C22" s="17">
        <v>106175</v>
      </c>
      <c r="D22" s="17">
        <v>74650</v>
      </c>
      <c r="E22" s="17">
        <f t="shared" si="0"/>
        <v>-31525</v>
      </c>
      <c r="F22" s="18">
        <f t="shared" si="1"/>
        <v>-0.29691546974334826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1319500</v>
      </c>
      <c r="E27" s="17">
        <f t="shared" si="0"/>
        <v>1319500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221167</v>
      </c>
      <c r="D28" s="17">
        <v>200903</v>
      </c>
      <c r="E28" s="17">
        <f t="shared" si="0"/>
        <v>-20264</v>
      </c>
      <c r="F28" s="18">
        <f t="shared" si="1"/>
        <v>-9.1623072158142915E-2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3617853</v>
      </c>
      <c r="D30" s="17">
        <v>2206491</v>
      </c>
      <c r="E30" s="17">
        <f t="shared" si="0"/>
        <v>-1411362</v>
      </c>
      <c r="F30" s="18">
        <f t="shared" si="1"/>
        <v>-0.39011037761899114</v>
      </c>
    </row>
    <row r="31" spans="1:6" x14ac:dyDescent="0.2">
      <c r="A31" s="65">
        <v>27</v>
      </c>
      <c r="B31" s="19" t="s">
        <v>34</v>
      </c>
      <c r="C31" s="20">
        <v>1933000</v>
      </c>
      <c r="D31" s="20">
        <v>0</v>
      </c>
      <c r="E31" s="20">
        <f t="shared" si="0"/>
        <v>-1933000</v>
      </c>
      <c r="F31" s="21">
        <f t="shared" si="1"/>
        <v>-1</v>
      </c>
    </row>
    <row r="32" spans="1:6" x14ac:dyDescent="0.2">
      <c r="A32" s="67" t="s">
        <v>79</v>
      </c>
      <c r="B32" s="22" t="s">
        <v>35</v>
      </c>
      <c r="C32" s="23">
        <f>C33+C34</f>
        <v>294439097</v>
      </c>
      <c r="D32" s="23">
        <f>D33+D34</f>
        <v>286938732</v>
      </c>
      <c r="E32" s="23">
        <f t="shared" si="0"/>
        <v>-7500365</v>
      </c>
      <c r="F32" s="24">
        <f t="shared" si="1"/>
        <v>-2.5473400361637477E-2</v>
      </c>
    </row>
    <row r="33" spans="1:6" x14ac:dyDescent="0.2">
      <c r="A33" s="68" t="s">
        <v>1</v>
      </c>
      <c r="B33" s="25" t="s">
        <v>36</v>
      </c>
      <c r="C33" s="26">
        <v>204249453</v>
      </c>
      <c r="D33" s="26">
        <v>212542124</v>
      </c>
      <c r="E33" s="26">
        <f t="shared" si="0"/>
        <v>8292671</v>
      </c>
      <c r="F33" s="27">
        <f t="shared" si="1"/>
        <v>4.0600701143615803E-2</v>
      </c>
    </row>
    <row r="34" spans="1:6" x14ac:dyDescent="0.2">
      <c r="A34" s="69" t="s">
        <v>72</v>
      </c>
      <c r="B34" s="28" t="s">
        <v>76</v>
      </c>
      <c r="C34" s="26">
        <f>SUM(C35:C50)</f>
        <v>90189644</v>
      </c>
      <c r="D34" s="26">
        <f>SUM(D35:D50)</f>
        <v>74396608</v>
      </c>
      <c r="E34" s="26">
        <f t="shared" si="0"/>
        <v>-15793036</v>
      </c>
      <c r="F34" s="27">
        <f t="shared" si="1"/>
        <v>-0.1751091954637275</v>
      </c>
    </row>
    <row r="35" spans="1:6" x14ac:dyDescent="0.2">
      <c r="A35" s="65">
        <v>1</v>
      </c>
      <c r="B35" s="16" t="s">
        <v>37</v>
      </c>
      <c r="C35" s="17">
        <v>13407771</v>
      </c>
      <c r="D35" s="17">
        <v>16443340</v>
      </c>
      <c r="E35" s="17">
        <f t="shared" si="0"/>
        <v>3035569</v>
      </c>
      <c r="F35" s="18">
        <f t="shared" si="1"/>
        <v>0.22640370274820465</v>
      </c>
    </row>
    <row r="36" spans="1:6" x14ac:dyDescent="0.2">
      <c r="A36" s="65">
        <v>2</v>
      </c>
      <c r="B36" s="16" t="s">
        <v>38</v>
      </c>
      <c r="C36" s="17">
        <v>25869169</v>
      </c>
      <c r="D36" s="17">
        <v>20277292</v>
      </c>
      <c r="E36" s="17">
        <f t="shared" si="0"/>
        <v>-5591877</v>
      </c>
      <c r="F36" s="18">
        <f t="shared" si="1"/>
        <v>-0.21615990061373835</v>
      </c>
    </row>
    <row r="37" spans="1:6" x14ac:dyDescent="0.2">
      <c r="A37" s="65">
        <v>3</v>
      </c>
      <c r="B37" s="16" t="s">
        <v>39</v>
      </c>
      <c r="C37" s="17">
        <v>24435271</v>
      </c>
      <c r="D37" s="17">
        <v>11159980</v>
      </c>
      <c r="E37" s="17">
        <f t="shared" si="0"/>
        <v>-13275291</v>
      </c>
      <c r="F37" s="18">
        <f t="shared" si="1"/>
        <v>-0.54328396848964755</v>
      </c>
    </row>
    <row r="38" spans="1:6" x14ac:dyDescent="0.2">
      <c r="A38" s="65">
        <v>4</v>
      </c>
      <c r="B38" s="16" t="s">
        <v>40</v>
      </c>
      <c r="C38" s="17">
        <v>24676790</v>
      </c>
      <c r="D38" s="17">
        <v>23987277</v>
      </c>
      <c r="E38" s="17">
        <f t="shared" si="0"/>
        <v>-689513</v>
      </c>
      <c r="F38" s="18">
        <f t="shared" si="1"/>
        <v>-2.7941762279453664E-2</v>
      </c>
    </row>
    <row r="39" spans="1:6" x14ac:dyDescent="0.2">
      <c r="A39" s="65">
        <v>5</v>
      </c>
      <c r="B39" s="16" t="s">
        <v>41</v>
      </c>
      <c r="C39" s="17">
        <v>1504</v>
      </c>
      <c r="D39" s="17">
        <v>937</v>
      </c>
      <c r="E39" s="17">
        <f t="shared" si="0"/>
        <v>-567</v>
      </c>
      <c r="F39" s="18">
        <f t="shared" si="1"/>
        <v>-0.3769946808510638</v>
      </c>
    </row>
    <row r="40" spans="1:6" x14ac:dyDescent="0.2">
      <c r="A40" s="65">
        <v>6</v>
      </c>
      <c r="B40" s="16" t="s">
        <v>42</v>
      </c>
      <c r="C40" s="17">
        <v>-70870</v>
      </c>
      <c r="D40" s="17">
        <v>564</v>
      </c>
      <c r="E40" s="17">
        <f t="shared" si="0"/>
        <v>71434</v>
      </c>
      <c r="F40" s="18">
        <f t="shared" si="1"/>
        <v>-1.0079582333850712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4800</v>
      </c>
      <c r="E41" s="17">
        <f t="shared" si="0"/>
        <v>4800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36950</v>
      </c>
      <c r="D42" s="17">
        <v>30447</v>
      </c>
      <c r="E42" s="17">
        <f t="shared" si="0"/>
        <v>-6503</v>
      </c>
      <c r="F42" s="18">
        <f t="shared" si="1"/>
        <v>-0.17599458728010831</v>
      </c>
    </row>
    <row r="43" spans="1:6" x14ac:dyDescent="0.2">
      <c r="A43" s="65">
        <v>9</v>
      </c>
      <c r="B43" s="16" t="s">
        <v>45</v>
      </c>
      <c r="C43" s="17">
        <v>901266</v>
      </c>
      <c r="D43" s="17">
        <v>1498563</v>
      </c>
      <c r="E43" s="17">
        <f t="shared" si="0"/>
        <v>597297</v>
      </c>
      <c r="F43" s="18">
        <f t="shared" si="1"/>
        <v>0.66273109159781907</v>
      </c>
    </row>
    <row r="44" spans="1:6" x14ac:dyDescent="0.2">
      <c r="A44" s="65">
        <v>10</v>
      </c>
      <c r="B44" s="16" t="s">
        <v>46</v>
      </c>
      <c r="C44" s="17">
        <v>205673</v>
      </c>
      <c r="D44" s="17">
        <v>218580</v>
      </c>
      <c r="E44" s="17">
        <f t="shared" si="0"/>
        <v>12907</v>
      </c>
      <c r="F44" s="18">
        <f t="shared" si="1"/>
        <v>6.2754955682077895E-2</v>
      </c>
    </row>
    <row r="45" spans="1:6" x14ac:dyDescent="0.2">
      <c r="A45" s="65">
        <v>11</v>
      </c>
      <c r="B45" s="16" t="s">
        <v>88</v>
      </c>
      <c r="C45" s="17">
        <v>271154</v>
      </c>
      <c r="D45" s="17">
        <v>309177</v>
      </c>
      <c r="E45" s="17">
        <f t="shared" si="0"/>
        <v>38023</v>
      </c>
      <c r="F45" s="18">
        <f t="shared" si="1"/>
        <v>0.14022658710548241</v>
      </c>
    </row>
    <row r="46" spans="1:6" x14ac:dyDescent="0.2">
      <c r="A46" s="65">
        <v>12</v>
      </c>
      <c r="B46" s="16" t="s">
        <v>47</v>
      </c>
      <c r="C46" s="17">
        <v>481519</v>
      </c>
      <c r="D46" s="17">
        <v>462831</v>
      </c>
      <c r="E46" s="17">
        <f t="shared" si="0"/>
        <v>-18688</v>
      </c>
      <c r="F46" s="18">
        <f t="shared" si="1"/>
        <v>-3.8810514226852888E-2</v>
      </c>
    </row>
    <row r="47" spans="1:6" x14ac:dyDescent="0.2">
      <c r="A47" s="65">
        <v>13</v>
      </c>
      <c r="B47" s="16" t="s">
        <v>48</v>
      </c>
      <c r="C47" s="17">
        <v>173</v>
      </c>
      <c r="D47" s="17">
        <v>881</v>
      </c>
      <c r="E47" s="17">
        <f t="shared" si="0"/>
        <v>708</v>
      </c>
      <c r="F47" s="18">
        <f t="shared" si="1"/>
        <v>4.0924855491329479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65">
        <v>16</v>
      </c>
      <c r="B50" s="16" t="s">
        <v>51</v>
      </c>
      <c r="C50" s="17">
        <v>-26726</v>
      </c>
      <c r="D50" s="17">
        <v>1939</v>
      </c>
      <c r="E50" s="17">
        <f t="shared" si="0"/>
        <v>28665</v>
      </c>
      <c r="F50" s="18">
        <f t="shared" si="1"/>
        <v>-1.0725510738606601</v>
      </c>
    </row>
    <row r="51" spans="1:6" x14ac:dyDescent="0.2">
      <c r="A51" s="67" t="s">
        <v>2</v>
      </c>
      <c r="B51" s="22" t="s">
        <v>52</v>
      </c>
      <c r="C51" s="23">
        <f>C52+C56+C57+C58</f>
        <v>103390037</v>
      </c>
      <c r="D51" s="23">
        <f>D52+D56+D57+D58</f>
        <v>98153147</v>
      </c>
      <c r="E51" s="23">
        <f t="shared" si="0"/>
        <v>-5236890</v>
      </c>
      <c r="F51" s="24">
        <f t="shared" si="1"/>
        <v>-5.065178572283513E-2</v>
      </c>
    </row>
    <row r="52" spans="1:6" x14ac:dyDescent="0.2">
      <c r="A52" s="66">
        <v>1</v>
      </c>
      <c r="B52" s="28" t="s">
        <v>53</v>
      </c>
      <c r="C52" s="26">
        <f>C53+C54+C55</f>
        <v>98620037</v>
      </c>
      <c r="D52" s="26">
        <f>D53+D54+D55</f>
        <v>94581536</v>
      </c>
      <c r="E52" s="26">
        <f t="shared" si="0"/>
        <v>-4038501</v>
      </c>
      <c r="F52" s="27">
        <f t="shared" si="1"/>
        <v>-4.095010631561613E-2</v>
      </c>
    </row>
    <row r="53" spans="1:6" x14ac:dyDescent="0.2">
      <c r="A53" s="66" t="s">
        <v>3</v>
      </c>
      <c r="B53" s="16" t="s">
        <v>54</v>
      </c>
      <c r="C53" s="17">
        <v>78595677</v>
      </c>
      <c r="D53" s="17">
        <v>78595677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3785896</v>
      </c>
      <c r="D54" s="17">
        <v>4417558</v>
      </c>
      <c r="E54" s="17">
        <f t="shared" si="0"/>
        <v>631662</v>
      </c>
      <c r="F54" s="18">
        <f t="shared" si="1"/>
        <v>0.16684610459452665</v>
      </c>
    </row>
    <row r="55" spans="1:6" x14ac:dyDescent="0.2">
      <c r="A55" s="66" t="s">
        <v>5</v>
      </c>
      <c r="B55" s="16" t="s">
        <v>56</v>
      </c>
      <c r="C55" s="17">
        <v>16238464</v>
      </c>
      <c r="D55" s="17">
        <v>11568301</v>
      </c>
      <c r="E55" s="17">
        <f t="shared" si="0"/>
        <v>-4670163</v>
      </c>
      <c r="F55" s="18">
        <f t="shared" si="1"/>
        <v>-0.28759881476474625</v>
      </c>
    </row>
    <row r="56" spans="1:6" x14ac:dyDescent="0.2">
      <c r="A56" s="66" t="s">
        <v>6</v>
      </c>
      <c r="B56" s="28" t="s">
        <v>57</v>
      </c>
      <c r="C56" s="26">
        <v>4770000</v>
      </c>
      <c r="D56" s="26">
        <v>3571611</v>
      </c>
      <c r="E56" s="26">
        <f t="shared" si="0"/>
        <v>-1198389</v>
      </c>
      <c r="F56" s="27">
        <f t="shared" si="1"/>
        <v>-0.2512345911949686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506468301</v>
      </c>
      <c r="D59" s="33">
        <f>D4+D32+D51</f>
        <v>474921754</v>
      </c>
      <c r="E59" s="33">
        <f t="shared" si="0"/>
        <v>-31546547</v>
      </c>
      <c r="F59" s="34">
        <f t="shared" si="1"/>
        <v>-6.2287307888198917E-2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0</v>
      </c>
      <c r="D60" s="14">
        <f>D61+D67</f>
        <v>69801815</v>
      </c>
      <c r="E60" s="14">
        <f t="shared" si="0"/>
        <v>69801815</v>
      </c>
      <c r="F60" s="15" t="e">
        <f t="shared" si="1"/>
        <v>#DIV/0!</v>
      </c>
    </row>
    <row r="61" spans="1:6" s="35" customFormat="1" x14ac:dyDescent="0.2">
      <c r="A61" s="72"/>
      <c r="B61" s="36" t="s">
        <v>61</v>
      </c>
      <c r="C61" s="37">
        <f>SUM(C62:C66)</f>
        <v>0</v>
      </c>
      <c r="D61" s="37">
        <f>SUM(D62:D66)</f>
        <v>0</v>
      </c>
      <c r="E61" s="37">
        <f t="shared" si="0"/>
        <v>0</v>
      </c>
      <c r="F61" s="38" t="e">
        <f t="shared" si="1"/>
        <v>#DIV/0!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69801815</v>
      </c>
      <c r="E67" s="37">
        <f t="shared" si="0"/>
        <v>69801815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25756721</v>
      </c>
      <c r="E69" s="17">
        <f t="shared" ref="E69:E71" si="2">D69-C69</f>
        <v>25756721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44045094</v>
      </c>
      <c r="E70" s="40">
        <f t="shared" si="2"/>
        <v>44045094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506468301</v>
      </c>
      <c r="D71" s="43">
        <f>D59+D60</f>
        <v>544723569</v>
      </c>
      <c r="E71" s="43">
        <f t="shared" si="2"/>
        <v>38255268</v>
      </c>
      <c r="F71" s="44">
        <f t="shared" si="3"/>
        <v>7.5533390588249372E-2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215" priority="3" stopIfTrue="1"/>
    <cfRule type="duplicateValues" dxfId="214" priority="4" stopIfTrue="1"/>
  </conditionalFormatting>
  <conditionalFormatting sqref="B8">
    <cfRule type="duplicateValues" dxfId="213" priority="5" stopIfTrue="1"/>
  </conditionalFormatting>
  <conditionalFormatting sqref="B27">
    <cfRule type="duplicateValues" dxfId="212" priority="6" stopIfTrue="1"/>
    <cfRule type="duplicateValues" dxfId="211" priority="7" stopIfTrue="1"/>
  </conditionalFormatting>
  <conditionalFormatting sqref="B27">
    <cfRule type="duplicateValues" dxfId="210" priority="8" stopIfTrue="1"/>
  </conditionalFormatting>
  <conditionalFormatting sqref="B66">
    <cfRule type="duplicateValues" dxfId="209" priority="9" stopIfTrue="1"/>
    <cfRule type="duplicateValues" dxfId="208" priority="10" stopIfTrue="1"/>
  </conditionalFormatting>
  <conditionalFormatting sqref="B66">
    <cfRule type="duplicateValues" dxfId="207" priority="11" stopIfTrue="1"/>
  </conditionalFormatting>
  <conditionalFormatting sqref="B57">
    <cfRule type="duplicateValues" dxfId="206" priority="12" stopIfTrue="1"/>
    <cfRule type="duplicateValues" dxfId="205" priority="13" stopIfTrue="1"/>
  </conditionalFormatting>
  <conditionalFormatting sqref="B57">
    <cfRule type="duplicateValues" dxfId="204" priority="14" stopIfTrue="1"/>
  </conditionalFormatting>
  <conditionalFormatting sqref="B71">
    <cfRule type="duplicateValues" dxfId="203" priority="1" stopIfTrue="1"/>
  </conditionalFormatting>
  <conditionalFormatting sqref="B71">
    <cfRule type="duplicateValues" dxfId="202" priority="2" stopIfTrue="1"/>
  </conditionalFormatting>
  <conditionalFormatting sqref="B67:B70 B6:B7 B58:B65 B9:B26 B28:B56">
    <cfRule type="duplicateValues" dxfId="201" priority="15" stopIfTrue="1"/>
    <cfRule type="duplicateValues" dxfId="200" priority="16" stopIfTrue="1"/>
  </conditionalFormatting>
  <conditionalFormatting sqref="B67:B70 B4:B7 B58:B65 B9:B26 B28:B56">
    <cfRule type="duplicateValues" dxfId="199" priority="17" stopIfTrue="1"/>
  </conditionalFormatting>
  <conditionalFormatting sqref="B58:B70 B5:B56">
    <cfRule type="duplicateValues" dxfId="198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102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52545700</v>
      </c>
      <c r="D4" s="14">
        <f>SUM(D5:D31)</f>
        <v>44499105</v>
      </c>
      <c r="E4" s="14">
        <f>D4-C4</f>
        <v>-8046595</v>
      </c>
      <c r="F4" s="15">
        <f>D4/C4-100%</f>
        <v>-0.15313517566613444</v>
      </c>
    </row>
    <row r="5" spans="1:6" x14ac:dyDescent="0.2">
      <c r="A5" s="65">
        <v>1</v>
      </c>
      <c r="B5" s="16" t="s">
        <v>10</v>
      </c>
      <c r="C5" s="17">
        <v>0</v>
      </c>
      <c r="D5" s="17">
        <v>0</v>
      </c>
      <c r="E5" s="17">
        <f t="shared" ref="E5:E68" si="0">D5-C5</f>
        <v>0</v>
      </c>
      <c r="F5" s="18" t="e">
        <f t="shared" ref="F5:F68" si="1">D5/C5-100%</f>
        <v>#DIV/0!</v>
      </c>
    </row>
    <row r="6" spans="1:6" x14ac:dyDescent="0.2">
      <c r="A6" s="66">
        <v>2</v>
      </c>
      <c r="B6" s="16" t="s">
        <v>11</v>
      </c>
      <c r="C6" s="17">
        <v>38870138</v>
      </c>
      <c r="D6" s="17">
        <v>31394740</v>
      </c>
      <c r="E6" s="17">
        <f t="shared" si="0"/>
        <v>-7475398</v>
      </c>
      <c r="F6" s="18">
        <f t="shared" si="1"/>
        <v>-0.19231724878362921</v>
      </c>
    </row>
    <row r="7" spans="1:6" x14ac:dyDescent="0.2">
      <c r="A7" s="65">
        <v>3</v>
      </c>
      <c r="B7" s="16" t="s">
        <v>12</v>
      </c>
      <c r="C7" s="17">
        <v>35705</v>
      </c>
      <c r="D7" s="17">
        <v>10725</v>
      </c>
      <c r="E7" s="17">
        <f t="shared" si="0"/>
        <v>-24980</v>
      </c>
      <c r="F7" s="18">
        <f t="shared" si="1"/>
        <v>-0.6996219016944405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1950488</v>
      </c>
      <c r="D9" s="17">
        <v>891714</v>
      </c>
      <c r="E9" s="17">
        <f t="shared" si="0"/>
        <v>-1058774</v>
      </c>
      <c r="F9" s="18">
        <f t="shared" si="1"/>
        <v>-0.542825180160042</v>
      </c>
    </row>
    <row r="10" spans="1:6" ht="25.5" x14ac:dyDescent="0.2">
      <c r="A10" s="65">
        <v>6</v>
      </c>
      <c r="B10" s="16" t="s">
        <v>83</v>
      </c>
      <c r="C10" s="17">
        <v>30552</v>
      </c>
      <c r="D10" s="17">
        <v>34371</v>
      </c>
      <c r="E10" s="17">
        <f t="shared" si="0"/>
        <v>3819</v>
      </c>
      <c r="F10" s="18">
        <f t="shared" si="1"/>
        <v>0.125</v>
      </c>
    </row>
    <row r="11" spans="1:6" x14ac:dyDescent="0.2">
      <c r="A11" s="65">
        <v>7</v>
      </c>
      <c r="B11" s="16" t="s">
        <v>15</v>
      </c>
      <c r="C11" s="17">
        <v>0</v>
      </c>
      <c r="D11" s="17">
        <v>0</v>
      </c>
      <c r="E11" s="17">
        <f t="shared" si="0"/>
        <v>0</v>
      </c>
      <c r="F11" s="18" t="e">
        <f t="shared" si="1"/>
        <v>#DIV/0!</v>
      </c>
    </row>
    <row r="12" spans="1:6" x14ac:dyDescent="0.2">
      <c r="A12" s="66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65">
        <v>9</v>
      </c>
      <c r="B13" s="16" t="s">
        <v>17</v>
      </c>
      <c r="C13" s="17">
        <v>4267564</v>
      </c>
      <c r="D13" s="17">
        <v>4632362</v>
      </c>
      <c r="E13" s="17">
        <f t="shared" si="0"/>
        <v>364798</v>
      </c>
      <c r="F13" s="18">
        <f t="shared" si="1"/>
        <v>8.5481553410798217E-2</v>
      </c>
    </row>
    <row r="14" spans="1:6" x14ac:dyDescent="0.2">
      <c r="A14" s="65">
        <v>10</v>
      </c>
      <c r="B14" s="16" t="s">
        <v>18</v>
      </c>
      <c r="C14" s="17">
        <v>672170</v>
      </c>
      <c r="D14" s="17">
        <v>560004</v>
      </c>
      <c r="E14" s="17">
        <f t="shared" si="0"/>
        <v>-112166</v>
      </c>
      <c r="F14" s="18">
        <f t="shared" si="1"/>
        <v>-0.16687147596590146</v>
      </c>
    </row>
    <row r="15" spans="1:6" x14ac:dyDescent="0.2">
      <c r="A15" s="66">
        <v>11</v>
      </c>
      <c r="B15" s="16" t="s">
        <v>87</v>
      </c>
      <c r="C15" s="17">
        <v>1077</v>
      </c>
      <c r="D15" s="17">
        <v>0</v>
      </c>
      <c r="E15" s="17">
        <f t="shared" si="0"/>
        <v>-1077</v>
      </c>
      <c r="F15" s="18">
        <f t="shared" si="1"/>
        <v>-1</v>
      </c>
    </row>
    <row r="16" spans="1:6" x14ac:dyDescent="0.2">
      <c r="A16" s="65">
        <v>12</v>
      </c>
      <c r="B16" s="16" t="s">
        <v>20</v>
      </c>
      <c r="C16" s="17">
        <v>1475075</v>
      </c>
      <c r="D16" s="17">
        <v>1899982</v>
      </c>
      <c r="E16" s="17">
        <f t="shared" si="0"/>
        <v>424907</v>
      </c>
      <c r="F16" s="18">
        <f t="shared" si="1"/>
        <v>0.28805789536125292</v>
      </c>
    </row>
    <row r="17" spans="1:6" x14ac:dyDescent="0.2">
      <c r="A17" s="65">
        <v>13</v>
      </c>
      <c r="B17" s="16" t="s">
        <v>21</v>
      </c>
      <c r="C17" s="17">
        <v>529135</v>
      </c>
      <c r="D17" s="17">
        <v>162881</v>
      </c>
      <c r="E17" s="17">
        <f t="shared" si="0"/>
        <v>-366254</v>
      </c>
      <c r="F17" s="18">
        <f t="shared" si="1"/>
        <v>-0.69217496480104324</v>
      </c>
    </row>
    <row r="18" spans="1:6" x14ac:dyDescent="0.2">
      <c r="A18" s="66">
        <v>14</v>
      </c>
      <c r="B18" s="16" t="s">
        <v>22</v>
      </c>
      <c r="C18" s="17">
        <v>0</v>
      </c>
      <c r="D18" s="17">
        <v>0</v>
      </c>
      <c r="E18" s="17">
        <f t="shared" si="0"/>
        <v>0</v>
      </c>
      <c r="F18" s="18" t="e">
        <f t="shared" si="1"/>
        <v>#DIV/0!</v>
      </c>
    </row>
    <row r="19" spans="1:6" x14ac:dyDescent="0.2">
      <c r="A19" s="65">
        <v>15</v>
      </c>
      <c r="B19" s="16" t="s">
        <v>23</v>
      </c>
      <c r="C19" s="17">
        <v>1121096</v>
      </c>
      <c r="D19" s="17">
        <v>1215594</v>
      </c>
      <c r="E19" s="17">
        <f t="shared" si="0"/>
        <v>94498</v>
      </c>
      <c r="F19" s="18">
        <f t="shared" si="1"/>
        <v>8.4290729785852392E-2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1185768</v>
      </c>
      <c r="D21" s="17">
        <v>881367</v>
      </c>
      <c r="E21" s="17">
        <f t="shared" si="0"/>
        <v>-304401</v>
      </c>
      <c r="F21" s="18">
        <f t="shared" si="1"/>
        <v>-0.2567121055720849</v>
      </c>
    </row>
    <row r="22" spans="1:6" x14ac:dyDescent="0.2">
      <c r="A22" s="65">
        <v>18</v>
      </c>
      <c r="B22" s="16" t="s">
        <v>26</v>
      </c>
      <c r="C22" s="17">
        <v>74000</v>
      </c>
      <c r="D22" s="17">
        <v>49820</v>
      </c>
      <c r="E22" s="17">
        <f t="shared" si="0"/>
        <v>-24180</v>
      </c>
      <c r="F22" s="18">
        <f t="shared" si="1"/>
        <v>-0.32675675675675675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604143</v>
      </c>
      <c r="D26" s="17">
        <v>421762</v>
      </c>
      <c r="E26" s="17">
        <f t="shared" si="0"/>
        <v>-182381</v>
      </c>
      <c r="F26" s="18">
        <f t="shared" si="1"/>
        <v>-0.30188382551813064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581000</v>
      </c>
      <c r="E27" s="17">
        <f t="shared" si="0"/>
        <v>581000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5893</v>
      </c>
      <c r="D28" s="17">
        <v>104116</v>
      </c>
      <c r="E28" s="17">
        <f t="shared" si="0"/>
        <v>98223</v>
      </c>
      <c r="F28" s="18">
        <f t="shared" si="1"/>
        <v>16.66774138808756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1722896</v>
      </c>
      <c r="D30" s="17">
        <v>1658667</v>
      </c>
      <c r="E30" s="17">
        <f t="shared" si="0"/>
        <v>-64229</v>
      </c>
      <c r="F30" s="18">
        <f t="shared" si="1"/>
        <v>-3.727967329426729E-2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125506561</v>
      </c>
      <c r="D32" s="23">
        <f>D33+D34</f>
        <v>108149123</v>
      </c>
      <c r="E32" s="23">
        <f t="shared" si="0"/>
        <v>-17357438</v>
      </c>
      <c r="F32" s="24">
        <f t="shared" si="1"/>
        <v>-0.13829904876447052</v>
      </c>
    </row>
    <row r="33" spans="1:6" x14ac:dyDescent="0.2">
      <c r="A33" s="68" t="s">
        <v>1</v>
      </c>
      <c r="B33" s="25" t="s">
        <v>36</v>
      </c>
      <c r="C33" s="26">
        <v>70445794</v>
      </c>
      <c r="D33" s="26">
        <v>71934588</v>
      </c>
      <c r="E33" s="26">
        <f t="shared" si="0"/>
        <v>1488794</v>
      </c>
      <c r="F33" s="27">
        <f t="shared" si="1"/>
        <v>2.1133894807119358E-2</v>
      </c>
    </row>
    <row r="34" spans="1:6" x14ac:dyDescent="0.2">
      <c r="A34" s="69" t="s">
        <v>72</v>
      </c>
      <c r="B34" s="28" t="s">
        <v>76</v>
      </c>
      <c r="C34" s="26">
        <f>SUM(C35:C50)</f>
        <v>55060767</v>
      </c>
      <c r="D34" s="26">
        <f>SUM(D35:D50)</f>
        <v>36214535</v>
      </c>
      <c r="E34" s="26">
        <f t="shared" si="0"/>
        <v>-18846232</v>
      </c>
      <c r="F34" s="27">
        <f t="shared" si="1"/>
        <v>-0.34228059336696126</v>
      </c>
    </row>
    <row r="35" spans="1:6" x14ac:dyDescent="0.2">
      <c r="A35" s="65">
        <v>1</v>
      </c>
      <c r="B35" s="16" t="s">
        <v>37</v>
      </c>
      <c r="C35" s="17">
        <v>9279334</v>
      </c>
      <c r="D35" s="17">
        <v>8065124</v>
      </c>
      <c r="E35" s="17">
        <f t="shared" si="0"/>
        <v>-1214210</v>
      </c>
      <c r="F35" s="18">
        <f t="shared" si="1"/>
        <v>-0.13085098564185749</v>
      </c>
    </row>
    <row r="36" spans="1:6" x14ac:dyDescent="0.2">
      <c r="A36" s="65">
        <v>2</v>
      </c>
      <c r="B36" s="16" t="s">
        <v>38</v>
      </c>
      <c r="C36" s="17">
        <v>32726370</v>
      </c>
      <c r="D36" s="17">
        <v>15348366</v>
      </c>
      <c r="E36" s="17">
        <f t="shared" si="0"/>
        <v>-17378004</v>
      </c>
      <c r="F36" s="18">
        <f t="shared" si="1"/>
        <v>-0.53100921367081044</v>
      </c>
    </row>
    <row r="37" spans="1:6" x14ac:dyDescent="0.2">
      <c r="A37" s="65">
        <v>3</v>
      </c>
      <c r="B37" s="16" t="s">
        <v>39</v>
      </c>
      <c r="C37" s="17">
        <v>7477941</v>
      </c>
      <c r="D37" s="17">
        <v>5407609</v>
      </c>
      <c r="E37" s="17">
        <f t="shared" si="0"/>
        <v>-2070332</v>
      </c>
      <c r="F37" s="18">
        <f t="shared" si="1"/>
        <v>-0.27685856307237511</v>
      </c>
    </row>
    <row r="38" spans="1:6" x14ac:dyDescent="0.2">
      <c r="A38" s="65">
        <v>4</v>
      </c>
      <c r="B38" s="16" t="s">
        <v>40</v>
      </c>
      <c r="C38" s="17">
        <v>3755217</v>
      </c>
      <c r="D38" s="17">
        <v>5736616</v>
      </c>
      <c r="E38" s="17">
        <f t="shared" si="0"/>
        <v>1981399</v>
      </c>
      <c r="F38" s="18">
        <f t="shared" si="1"/>
        <v>0.527639015268625</v>
      </c>
    </row>
    <row r="39" spans="1:6" x14ac:dyDescent="0.2">
      <c r="A39" s="65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65">
        <v>6</v>
      </c>
      <c r="B40" s="16" t="s">
        <v>42</v>
      </c>
      <c r="C40" s="17">
        <v>-28032</v>
      </c>
      <c r="D40" s="17">
        <v>-9438</v>
      </c>
      <c r="E40" s="17">
        <f t="shared" si="0"/>
        <v>18594</v>
      </c>
      <c r="F40" s="18">
        <f t="shared" si="1"/>
        <v>-0.66331335616438358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65">
        <v>9</v>
      </c>
      <c r="B43" s="16" t="s">
        <v>45</v>
      </c>
      <c r="C43" s="17">
        <v>751071</v>
      </c>
      <c r="D43" s="17">
        <v>352341</v>
      </c>
      <c r="E43" s="17">
        <f t="shared" si="0"/>
        <v>-398730</v>
      </c>
      <c r="F43" s="18">
        <f t="shared" si="1"/>
        <v>-0.5308819006458777</v>
      </c>
    </row>
    <row r="44" spans="1:6" x14ac:dyDescent="0.2">
      <c r="A44" s="65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65">
        <v>11</v>
      </c>
      <c r="B45" s="16" t="s">
        <v>88</v>
      </c>
      <c r="C45" s="17">
        <v>41601</v>
      </c>
      <c r="D45" s="17">
        <v>216713</v>
      </c>
      <c r="E45" s="17">
        <f t="shared" si="0"/>
        <v>175112</v>
      </c>
      <c r="F45" s="18">
        <f t="shared" si="1"/>
        <v>4.2093218913006902</v>
      </c>
    </row>
    <row r="46" spans="1:6" x14ac:dyDescent="0.2">
      <c r="A46" s="65">
        <v>12</v>
      </c>
      <c r="B46" s="16" t="s">
        <v>47</v>
      </c>
      <c r="C46" s="17">
        <v>24532</v>
      </c>
      <c r="D46" s="17">
        <v>79909</v>
      </c>
      <c r="E46" s="17">
        <f t="shared" si="0"/>
        <v>55377</v>
      </c>
      <c r="F46" s="18">
        <f t="shared" si="1"/>
        <v>2.2573373552910483</v>
      </c>
    </row>
    <row r="47" spans="1:6" x14ac:dyDescent="0.2">
      <c r="A47" s="65">
        <v>13</v>
      </c>
      <c r="B47" s="16" t="s">
        <v>48</v>
      </c>
      <c r="C47" s="17">
        <v>44</v>
      </c>
      <c r="D47" s="17">
        <v>5</v>
      </c>
      <c r="E47" s="17">
        <f t="shared" si="0"/>
        <v>-39</v>
      </c>
      <c r="F47" s="18">
        <f t="shared" si="1"/>
        <v>-0.88636363636363635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1021292</v>
      </c>
      <c r="D49" s="17">
        <v>989743</v>
      </c>
      <c r="E49" s="17">
        <f t="shared" si="0"/>
        <v>-31549</v>
      </c>
      <c r="F49" s="18">
        <f t="shared" si="1"/>
        <v>-3.0891263223446375E-2</v>
      </c>
    </row>
    <row r="50" spans="1:6" x14ac:dyDescent="0.2">
      <c r="A50" s="65">
        <v>16</v>
      </c>
      <c r="B50" s="16" t="s">
        <v>51</v>
      </c>
      <c r="C50" s="17">
        <v>11397</v>
      </c>
      <c r="D50" s="17">
        <v>27547</v>
      </c>
      <c r="E50" s="17">
        <f t="shared" si="0"/>
        <v>16150</v>
      </c>
      <c r="F50" s="18">
        <f t="shared" si="1"/>
        <v>1.4170395718171447</v>
      </c>
    </row>
    <row r="51" spans="1:6" x14ac:dyDescent="0.2">
      <c r="A51" s="67" t="s">
        <v>2</v>
      </c>
      <c r="B51" s="22" t="s">
        <v>52</v>
      </c>
      <c r="C51" s="23">
        <f>C52+C56+C57+C58</f>
        <v>107739576</v>
      </c>
      <c r="D51" s="23">
        <f>D52+D56+D57+D58</f>
        <v>127891947</v>
      </c>
      <c r="E51" s="23">
        <f t="shared" si="0"/>
        <v>20152371</v>
      </c>
      <c r="F51" s="24">
        <f t="shared" si="1"/>
        <v>0.18704706058988019</v>
      </c>
    </row>
    <row r="52" spans="1:6" x14ac:dyDescent="0.2">
      <c r="A52" s="66">
        <v>1</v>
      </c>
      <c r="B52" s="28" t="s">
        <v>53</v>
      </c>
      <c r="C52" s="26">
        <f>C53+C54+C55</f>
        <v>104289576</v>
      </c>
      <c r="D52" s="26">
        <f>D53+D54+D55</f>
        <v>127411031</v>
      </c>
      <c r="E52" s="26">
        <f t="shared" si="0"/>
        <v>23121455</v>
      </c>
      <c r="F52" s="27">
        <f t="shared" si="1"/>
        <v>0.22170437244849861</v>
      </c>
    </row>
    <row r="53" spans="1:6" x14ac:dyDescent="0.2">
      <c r="A53" s="66" t="s">
        <v>3</v>
      </c>
      <c r="B53" s="16" t="s">
        <v>54</v>
      </c>
      <c r="C53" s="17">
        <v>101115522</v>
      </c>
      <c r="D53" s="17">
        <v>101115522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2774054</v>
      </c>
      <c r="D54" s="17">
        <v>3146014</v>
      </c>
      <c r="E54" s="17">
        <f t="shared" si="0"/>
        <v>371960</v>
      </c>
      <c r="F54" s="18">
        <f t="shared" si="1"/>
        <v>0.13408534945606676</v>
      </c>
    </row>
    <row r="55" spans="1:6" x14ac:dyDescent="0.2">
      <c r="A55" s="66" t="s">
        <v>5</v>
      </c>
      <c r="B55" s="16" t="s">
        <v>56</v>
      </c>
      <c r="C55" s="17">
        <v>400000</v>
      </c>
      <c r="D55" s="17">
        <v>23149495</v>
      </c>
      <c r="E55" s="17">
        <f t="shared" si="0"/>
        <v>22749495</v>
      </c>
      <c r="F55" s="18">
        <f t="shared" si="1"/>
        <v>56.873737499999997</v>
      </c>
    </row>
    <row r="56" spans="1:6" x14ac:dyDescent="0.2">
      <c r="A56" s="66" t="s">
        <v>6</v>
      </c>
      <c r="B56" s="28" t="s">
        <v>57</v>
      </c>
      <c r="C56" s="26">
        <v>3450000</v>
      </c>
      <c r="D56" s="26">
        <v>480916</v>
      </c>
      <c r="E56" s="26">
        <f t="shared" si="0"/>
        <v>-2969084</v>
      </c>
      <c r="F56" s="27">
        <f t="shared" si="1"/>
        <v>-0.86060405797101447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285791837</v>
      </c>
      <c r="D59" s="33">
        <f>D4+D32+D51</f>
        <v>280540175</v>
      </c>
      <c r="E59" s="33">
        <f t="shared" si="0"/>
        <v>-5251662</v>
      </c>
      <c r="F59" s="34">
        <f t="shared" si="1"/>
        <v>-1.8375829257852416E-2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372843</v>
      </c>
      <c r="D60" s="14">
        <f>D61+D67</f>
        <v>751934</v>
      </c>
      <c r="E60" s="14">
        <f t="shared" si="0"/>
        <v>379091</v>
      </c>
      <c r="F60" s="15">
        <f t="shared" si="1"/>
        <v>1.0167577237604033</v>
      </c>
    </row>
    <row r="61" spans="1:6" s="35" customFormat="1" x14ac:dyDescent="0.2">
      <c r="A61" s="72"/>
      <c r="B61" s="36" t="s">
        <v>61</v>
      </c>
      <c r="C61" s="37">
        <f>SUM(C62:C66)</f>
        <v>372843</v>
      </c>
      <c r="D61" s="37">
        <f>SUM(D62:D66)</f>
        <v>751934</v>
      </c>
      <c r="E61" s="37">
        <f t="shared" si="0"/>
        <v>379091</v>
      </c>
      <c r="F61" s="38">
        <f t="shared" si="1"/>
        <v>1.0167577237604033</v>
      </c>
    </row>
    <row r="62" spans="1:6" x14ac:dyDescent="0.2">
      <c r="A62" s="65">
        <v>1</v>
      </c>
      <c r="B62" s="16" t="s">
        <v>62</v>
      </c>
      <c r="C62" s="17">
        <v>372843</v>
      </c>
      <c r="D62" s="17">
        <v>751934</v>
      </c>
      <c r="E62" s="17">
        <f t="shared" si="0"/>
        <v>379091</v>
      </c>
      <c r="F62" s="18">
        <f t="shared" si="1"/>
        <v>1.0167577237604033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286164680</v>
      </c>
      <c r="D71" s="43">
        <f>D59+D60</f>
        <v>281292109</v>
      </c>
      <c r="E71" s="43">
        <f t="shared" si="2"/>
        <v>-4872571</v>
      </c>
      <c r="F71" s="44">
        <f t="shared" si="3"/>
        <v>-1.7027157229885903E-2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197" priority="3" stopIfTrue="1"/>
    <cfRule type="duplicateValues" dxfId="196" priority="4" stopIfTrue="1"/>
  </conditionalFormatting>
  <conditionalFormatting sqref="B8">
    <cfRule type="duplicateValues" dxfId="195" priority="5" stopIfTrue="1"/>
  </conditionalFormatting>
  <conditionalFormatting sqref="B27">
    <cfRule type="duplicateValues" dxfId="194" priority="6" stopIfTrue="1"/>
    <cfRule type="duplicateValues" dxfId="193" priority="7" stopIfTrue="1"/>
  </conditionalFormatting>
  <conditionalFormatting sqref="B27">
    <cfRule type="duplicateValues" dxfId="192" priority="8" stopIfTrue="1"/>
  </conditionalFormatting>
  <conditionalFormatting sqref="B66">
    <cfRule type="duplicateValues" dxfId="191" priority="9" stopIfTrue="1"/>
    <cfRule type="duplicateValues" dxfId="190" priority="10" stopIfTrue="1"/>
  </conditionalFormatting>
  <conditionalFormatting sqref="B66">
    <cfRule type="duplicateValues" dxfId="189" priority="11" stopIfTrue="1"/>
  </conditionalFormatting>
  <conditionalFormatting sqref="B57">
    <cfRule type="duplicateValues" dxfId="188" priority="12" stopIfTrue="1"/>
    <cfRule type="duplicateValues" dxfId="187" priority="13" stopIfTrue="1"/>
  </conditionalFormatting>
  <conditionalFormatting sqref="B57">
    <cfRule type="duplicateValues" dxfId="186" priority="14" stopIfTrue="1"/>
  </conditionalFormatting>
  <conditionalFormatting sqref="B71">
    <cfRule type="duplicateValues" dxfId="185" priority="1" stopIfTrue="1"/>
  </conditionalFormatting>
  <conditionalFormatting sqref="B71">
    <cfRule type="duplicateValues" dxfId="184" priority="2" stopIfTrue="1"/>
  </conditionalFormatting>
  <conditionalFormatting sqref="B67:B70 B6:B7 B58:B65 B9:B26 B28:B56">
    <cfRule type="duplicateValues" dxfId="183" priority="15" stopIfTrue="1"/>
    <cfRule type="duplicateValues" dxfId="182" priority="16" stopIfTrue="1"/>
  </conditionalFormatting>
  <conditionalFormatting sqref="B67:B70 B4:B7 B58:B65 B9:B26 B28:B56">
    <cfRule type="duplicateValues" dxfId="181" priority="17" stopIfTrue="1"/>
  </conditionalFormatting>
  <conditionalFormatting sqref="B58:B70 B5:B56">
    <cfRule type="duplicateValues" dxfId="180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101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50763565</v>
      </c>
      <c r="D4" s="14">
        <f>SUM(D5:D31)</f>
        <v>40770315</v>
      </c>
      <c r="E4" s="14">
        <f>D4-C4</f>
        <v>-9993250</v>
      </c>
      <c r="F4" s="15">
        <f>D4/C4-100%</f>
        <v>-0.19685871155818158</v>
      </c>
    </row>
    <row r="5" spans="1:6" x14ac:dyDescent="0.2">
      <c r="A5" s="65">
        <v>1</v>
      </c>
      <c r="B5" s="16" t="s">
        <v>10</v>
      </c>
      <c r="C5" s="17">
        <v>15832150</v>
      </c>
      <c r="D5" s="17">
        <v>9682111</v>
      </c>
      <c r="E5" s="17">
        <f t="shared" ref="E5:E68" si="0">D5-C5</f>
        <v>-6150039</v>
      </c>
      <c r="F5" s="18">
        <f t="shared" ref="F5:F68" si="1">D5/C5-100%</f>
        <v>-0.38845254750618208</v>
      </c>
    </row>
    <row r="6" spans="1:6" x14ac:dyDescent="0.2">
      <c r="A6" s="66">
        <v>2</v>
      </c>
      <c r="B6" s="16" t="s">
        <v>11</v>
      </c>
      <c r="C6" s="17">
        <v>20395739</v>
      </c>
      <c r="D6" s="17">
        <v>19592335</v>
      </c>
      <c r="E6" s="17">
        <f t="shared" si="0"/>
        <v>-803404</v>
      </c>
      <c r="F6" s="18">
        <f t="shared" si="1"/>
        <v>-3.9390776671539118E-2</v>
      </c>
    </row>
    <row r="7" spans="1:6" x14ac:dyDescent="0.2">
      <c r="A7" s="65">
        <v>3</v>
      </c>
      <c r="B7" s="16" t="s">
        <v>12</v>
      </c>
      <c r="C7" s="17">
        <v>383474</v>
      </c>
      <c r="D7" s="17">
        <v>357978</v>
      </c>
      <c r="E7" s="17">
        <f t="shared" si="0"/>
        <v>-25496</v>
      </c>
      <c r="F7" s="18">
        <f t="shared" si="1"/>
        <v>-6.6486906543859581E-2</v>
      </c>
    </row>
    <row r="8" spans="1:6" x14ac:dyDescent="0.2">
      <c r="A8" s="65">
        <v>4</v>
      </c>
      <c r="B8" s="16" t="s">
        <v>13</v>
      </c>
      <c r="C8" s="17">
        <v>74427</v>
      </c>
      <c r="D8" s="17">
        <v>15686</v>
      </c>
      <c r="E8" s="17">
        <f t="shared" si="0"/>
        <v>-58741</v>
      </c>
      <c r="F8" s="18">
        <f t="shared" si="1"/>
        <v>-0.78924315100702702</v>
      </c>
    </row>
    <row r="9" spans="1:6" x14ac:dyDescent="0.2">
      <c r="A9" s="66">
        <v>5</v>
      </c>
      <c r="B9" s="16" t="s">
        <v>14</v>
      </c>
      <c r="C9" s="17">
        <v>7781</v>
      </c>
      <c r="D9" s="17">
        <v>0</v>
      </c>
      <c r="E9" s="17">
        <f t="shared" si="0"/>
        <v>-7781</v>
      </c>
      <c r="F9" s="18">
        <f t="shared" si="1"/>
        <v>-1</v>
      </c>
    </row>
    <row r="10" spans="1:6" ht="25.5" x14ac:dyDescent="0.2">
      <c r="A10" s="65">
        <v>6</v>
      </c>
      <c r="B10" s="16" t="s">
        <v>83</v>
      </c>
      <c r="C10" s="17">
        <v>42035</v>
      </c>
      <c r="D10" s="17">
        <v>0</v>
      </c>
      <c r="E10" s="17">
        <f t="shared" si="0"/>
        <v>-42035</v>
      </c>
      <c r="F10" s="18">
        <f t="shared" si="1"/>
        <v>-1</v>
      </c>
    </row>
    <row r="11" spans="1:6" x14ac:dyDescent="0.2">
      <c r="A11" s="65">
        <v>7</v>
      </c>
      <c r="B11" s="16" t="s">
        <v>15</v>
      </c>
      <c r="C11" s="17">
        <v>0</v>
      </c>
      <c r="D11" s="17">
        <v>0</v>
      </c>
      <c r="E11" s="17">
        <f t="shared" si="0"/>
        <v>0</v>
      </c>
      <c r="F11" s="18" t="e">
        <f t="shared" si="1"/>
        <v>#DIV/0!</v>
      </c>
    </row>
    <row r="12" spans="1:6" x14ac:dyDescent="0.2">
      <c r="A12" s="66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65">
        <v>9</v>
      </c>
      <c r="B13" s="16" t="s">
        <v>17</v>
      </c>
      <c r="C13" s="17">
        <v>2302970</v>
      </c>
      <c r="D13" s="17">
        <v>2430575</v>
      </c>
      <c r="E13" s="17">
        <f t="shared" si="0"/>
        <v>127605</v>
      </c>
      <c r="F13" s="18">
        <f t="shared" si="1"/>
        <v>5.5408885048437551E-2</v>
      </c>
    </row>
    <row r="14" spans="1:6" x14ac:dyDescent="0.2">
      <c r="A14" s="65">
        <v>10</v>
      </c>
      <c r="B14" s="16" t="s">
        <v>18</v>
      </c>
      <c r="C14" s="17">
        <v>941434</v>
      </c>
      <c r="D14" s="17">
        <v>733681</v>
      </c>
      <c r="E14" s="17">
        <f t="shared" si="0"/>
        <v>-207753</v>
      </c>
      <c r="F14" s="18">
        <f t="shared" si="1"/>
        <v>-0.22067717970670275</v>
      </c>
    </row>
    <row r="15" spans="1:6" x14ac:dyDescent="0.2">
      <c r="A15" s="66">
        <v>11</v>
      </c>
      <c r="B15" s="16" t="s">
        <v>87</v>
      </c>
      <c r="C15" s="17">
        <v>243249</v>
      </c>
      <c r="D15" s="17">
        <v>104317</v>
      </c>
      <c r="E15" s="17">
        <f t="shared" si="0"/>
        <v>-138932</v>
      </c>
      <c r="F15" s="18">
        <f t="shared" si="1"/>
        <v>-0.57115137163976004</v>
      </c>
    </row>
    <row r="16" spans="1:6" x14ac:dyDescent="0.2">
      <c r="A16" s="65">
        <v>12</v>
      </c>
      <c r="B16" s="16" t="s">
        <v>20</v>
      </c>
      <c r="C16" s="17">
        <v>1041080</v>
      </c>
      <c r="D16" s="17">
        <v>1218300</v>
      </c>
      <c r="E16" s="17">
        <f t="shared" si="0"/>
        <v>177220</v>
      </c>
      <c r="F16" s="18">
        <f t="shared" si="1"/>
        <v>0.17022707188688679</v>
      </c>
    </row>
    <row r="17" spans="1:6" x14ac:dyDescent="0.2">
      <c r="A17" s="65">
        <v>13</v>
      </c>
      <c r="B17" s="16" t="s">
        <v>21</v>
      </c>
      <c r="C17" s="17">
        <v>7403983</v>
      </c>
      <c r="D17" s="17">
        <v>3956138</v>
      </c>
      <c r="E17" s="17">
        <f t="shared" si="0"/>
        <v>-3447845</v>
      </c>
      <c r="F17" s="18">
        <f t="shared" si="1"/>
        <v>-0.46567435392544798</v>
      </c>
    </row>
    <row r="18" spans="1:6" x14ac:dyDescent="0.2">
      <c r="A18" s="66">
        <v>14</v>
      </c>
      <c r="B18" s="16" t="s">
        <v>22</v>
      </c>
      <c r="C18" s="17">
        <v>66620</v>
      </c>
      <c r="D18" s="17">
        <v>75290</v>
      </c>
      <c r="E18" s="17">
        <f t="shared" si="0"/>
        <v>8670</v>
      </c>
      <c r="F18" s="18">
        <f t="shared" si="1"/>
        <v>0.13014109876913849</v>
      </c>
    </row>
    <row r="19" spans="1:6" x14ac:dyDescent="0.2">
      <c r="A19" s="65">
        <v>15</v>
      </c>
      <c r="B19" s="16" t="s">
        <v>23</v>
      </c>
      <c r="C19" s="17">
        <v>0</v>
      </c>
      <c r="D19" s="17">
        <v>0</v>
      </c>
      <c r="E19" s="17">
        <f t="shared" si="0"/>
        <v>0</v>
      </c>
      <c r="F19" s="18" t="e">
        <f t="shared" si="1"/>
        <v>#DIV/0!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246822</v>
      </c>
      <c r="D21" s="17">
        <v>352696</v>
      </c>
      <c r="E21" s="17">
        <f t="shared" si="0"/>
        <v>105874</v>
      </c>
      <c r="F21" s="18">
        <f t="shared" si="1"/>
        <v>0.4289487971088477</v>
      </c>
    </row>
    <row r="22" spans="1:6" x14ac:dyDescent="0.2">
      <c r="A22" s="65">
        <v>18</v>
      </c>
      <c r="B22" s="16" t="s">
        <v>26</v>
      </c>
      <c r="C22" s="17">
        <v>78750</v>
      </c>
      <c r="D22" s="17">
        <v>148950</v>
      </c>
      <c r="E22" s="17">
        <f t="shared" si="0"/>
        <v>70200</v>
      </c>
      <c r="F22" s="18">
        <f t="shared" si="1"/>
        <v>0.89142857142857146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3111</v>
      </c>
      <c r="E26" s="17">
        <f t="shared" si="0"/>
        <v>3111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143000</v>
      </c>
      <c r="E27" s="17">
        <f t="shared" si="0"/>
        <v>143000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20000</v>
      </c>
      <c r="D28" s="17">
        <v>141000</v>
      </c>
      <c r="E28" s="17">
        <f t="shared" si="0"/>
        <v>121000</v>
      </c>
      <c r="F28" s="18">
        <f t="shared" si="1"/>
        <v>6.05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1683051</v>
      </c>
      <c r="D30" s="17">
        <v>1815147</v>
      </c>
      <c r="E30" s="17">
        <f t="shared" si="0"/>
        <v>132096</v>
      </c>
      <c r="F30" s="18">
        <f t="shared" si="1"/>
        <v>7.8486035182534497E-2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77444534</v>
      </c>
      <c r="D32" s="23">
        <f>D33+D34</f>
        <v>83768811</v>
      </c>
      <c r="E32" s="23">
        <f t="shared" si="0"/>
        <v>6324277</v>
      </c>
      <c r="F32" s="24">
        <f t="shared" si="1"/>
        <v>8.1662018910204859E-2</v>
      </c>
    </row>
    <row r="33" spans="1:6" x14ac:dyDescent="0.2">
      <c r="A33" s="68" t="s">
        <v>1</v>
      </c>
      <c r="B33" s="25" t="s">
        <v>36</v>
      </c>
      <c r="C33" s="26">
        <v>56540052</v>
      </c>
      <c r="D33" s="26">
        <v>58685666</v>
      </c>
      <c r="E33" s="26">
        <f t="shared" si="0"/>
        <v>2145614</v>
      </c>
      <c r="F33" s="27">
        <f t="shared" si="1"/>
        <v>3.7948567857702065E-2</v>
      </c>
    </row>
    <row r="34" spans="1:6" x14ac:dyDescent="0.2">
      <c r="A34" s="69" t="s">
        <v>72</v>
      </c>
      <c r="B34" s="28" t="s">
        <v>76</v>
      </c>
      <c r="C34" s="26">
        <f>SUM(C35:C50)</f>
        <v>20904482</v>
      </c>
      <c r="D34" s="26">
        <f>SUM(D35:D50)</f>
        <v>25083145</v>
      </c>
      <c r="E34" s="26">
        <f t="shared" si="0"/>
        <v>4178663</v>
      </c>
      <c r="F34" s="27">
        <f t="shared" si="1"/>
        <v>0.19989316166743576</v>
      </c>
    </row>
    <row r="35" spans="1:6" x14ac:dyDescent="0.2">
      <c r="A35" s="65">
        <v>1</v>
      </c>
      <c r="B35" s="16" t="s">
        <v>37</v>
      </c>
      <c r="C35" s="17">
        <v>5999200</v>
      </c>
      <c r="D35" s="17">
        <v>7799852</v>
      </c>
      <c r="E35" s="17">
        <f t="shared" si="0"/>
        <v>1800652</v>
      </c>
      <c r="F35" s="18">
        <f t="shared" si="1"/>
        <v>0.30014868649153215</v>
      </c>
    </row>
    <row r="36" spans="1:6" x14ac:dyDescent="0.2">
      <c r="A36" s="65">
        <v>2</v>
      </c>
      <c r="B36" s="16" t="s">
        <v>38</v>
      </c>
      <c r="C36" s="17">
        <v>4317168</v>
      </c>
      <c r="D36" s="17">
        <v>3966409</v>
      </c>
      <c r="E36" s="17">
        <f t="shared" si="0"/>
        <v>-350759</v>
      </c>
      <c r="F36" s="18">
        <f t="shared" si="1"/>
        <v>-8.1247475196703056E-2</v>
      </c>
    </row>
    <row r="37" spans="1:6" x14ac:dyDescent="0.2">
      <c r="A37" s="65">
        <v>3</v>
      </c>
      <c r="B37" s="16" t="s">
        <v>39</v>
      </c>
      <c r="C37" s="17">
        <v>7109396</v>
      </c>
      <c r="D37" s="17">
        <v>7174221</v>
      </c>
      <c r="E37" s="17">
        <f t="shared" si="0"/>
        <v>64825</v>
      </c>
      <c r="F37" s="18">
        <f t="shared" si="1"/>
        <v>9.1182148244379757E-3</v>
      </c>
    </row>
    <row r="38" spans="1:6" x14ac:dyDescent="0.2">
      <c r="A38" s="65">
        <v>4</v>
      </c>
      <c r="B38" s="16" t="s">
        <v>40</v>
      </c>
      <c r="C38" s="17">
        <v>2605109</v>
      </c>
      <c r="D38" s="17">
        <v>5605385</v>
      </c>
      <c r="E38" s="17">
        <f t="shared" si="0"/>
        <v>3000276</v>
      </c>
      <c r="F38" s="18">
        <f t="shared" si="1"/>
        <v>1.1516892383389714</v>
      </c>
    </row>
    <row r="39" spans="1:6" x14ac:dyDescent="0.2">
      <c r="A39" s="65">
        <v>5</v>
      </c>
      <c r="B39" s="16" t="s">
        <v>41</v>
      </c>
      <c r="C39" s="17">
        <v>565702</v>
      </c>
      <c r="D39" s="17">
        <v>192899</v>
      </c>
      <c r="E39" s="17">
        <f t="shared" si="0"/>
        <v>-372803</v>
      </c>
      <c r="F39" s="18">
        <f t="shared" si="1"/>
        <v>-0.65900951384297746</v>
      </c>
    </row>
    <row r="40" spans="1:6" x14ac:dyDescent="0.2">
      <c r="A40" s="65">
        <v>6</v>
      </c>
      <c r="B40" s="16" t="s">
        <v>42</v>
      </c>
      <c r="C40" s="17">
        <v>-32521</v>
      </c>
      <c r="D40" s="17">
        <v>0</v>
      </c>
      <c r="E40" s="17">
        <f t="shared" si="0"/>
        <v>32521</v>
      </c>
      <c r="F40" s="18">
        <f t="shared" si="1"/>
        <v>-1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65">
        <v>9</v>
      </c>
      <c r="B43" s="16" t="s">
        <v>45</v>
      </c>
      <c r="C43" s="17">
        <v>236461</v>
      </c>
      <c r="D43" s="17">
        <v>189438</v>
      </c>
      <c r="E43" s="17">
        <f t="shared" si="0"/>
        <v>-47023</v>
      </c>
      <c r="F43" s="18">
        <f t="shared" si="1"/>
        <v>-0.1988615458786015</v>
      </c>
    </row>
    <row r="44" spans="1:6" x14ac:dyDescent="0.2">
      <c r="A44" s="65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65">
        <v>11</v>
      </c>
      <c r="B45" s="16" t="s">
        <v>88</v>
      </c>
      <c r="C45" s="17">
        <v>103522</v>
      </c>
      <c r="D45" s="17">
        <v>148134</v>
      </c>
      <c r="E45" s="17">
        <f t="shared" si="0"/>
        <v>44612</v>
      </c>
      <c r="F45" s="18">
        <f t="shared" si="1"/>
        <v>0.43094221518131404</v>
      </c>
    </row>
    <row r="46" spans="1:6" x14ac:dyDescent="0.2">
      <c r="A46" s="65">
        <v>12</v>
      </c>
      <c r="B46" s="16" t="s">
        <v>47</v>
      </c>
      <c r="C46" s="17">
        <v>5217</v>
      </c>
      <c r="D46" s="17">
        <v>6807</v>
      </c>
      <c r="E46" s="17">
        <f t="shared" si="0"/>
        <v>1590</v>
      </c>
      <c r="F46" s="18">
        <f t="shared" si="1"/>
        <v>0.30477285796434739</v>
      </c>
    </row>
    <row r="47" spans="1:6" x14ac:dyDescent="0.2">
      <c r="A47" s="65">
        <v>13</v>
      </c>
      <c r="B47" s="16" t="s">
        <v>48</v>
      </c>
      <c r="C47" s="17">
        <v>35</v>
      </c>
      <c r="D47" s="17">
        <v>0</v>
      </c>
      <c r="E47" s="17">
        <f t="shared" si="0"/>
        <v>-35</v>
      </c>
      <c r="F47" s="18">
        <f t="shared" si="1"/>
        <v>-1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84</v>
      </c>
      <c r="D49" s="17">
        <v>0</v>
      </c>
      <c r="E49" s="17">
        <f t="shared" si="0"/>
        <v>-84</v>
      </c>
      <c r="F49" s="18">
        <f t="shared" si="1"/>
        <v>-1</v>
      </c>
    </row>
    <row r="50" spans="1:6" x14ac:dyDescent="0.2">
      <c r="A50" s="65">
        <v>16</v>
      </c>
      <c r="B50" s="16" t="s">
        <v>51</v>
      </c>
      <c r="C50" s="17">
        <v>-4891</v>
      </c>
      <c r="D50" s="17">
        <v>0</v>
      </c>
      <c r="E50" s="17">
        <f t="shared" si="0"/>
        <v>4891</v>
      </c>
      <c r="F50" s="18">
        <f t="shared" si="1"/>
        <v>-1</v>
      </c>
    </row>
    <row r="51" spans="1:6" x14ac:dyDescent="0.2">
      <c r="A51" s="67" t="s">
        <v>2</v>
      </c>
      <c r="B51" s="22" t="s">
        <v>52</v>
      </c>
      <c r="C51" s="23">
        <f>C52+C56+C57+C58</f>
        <v>154669850</v>
      </c>
      <c r="D51" s="23">
        <f>D52+D56+D57+D58</f>
        <v>146039635</v>
      </c>
      <c r="E51" s="23">
        <f t="shared" si="0"/>
        <v>-8630215</v>
      </c>
      <c r="F51" s="24">
        <f t="shared" si="1"/>
        <v>-5.5797655457737849E-2</v>
      </c>
    </row>
    <row r="52" spans="1:6" x14ac:dyDescent="0.2">
      <c r="A52" s="66">
        <v>1</v>
      </c>
      <c r="B52" s="28" t="s">
        <v>53</v>
      </c>
      <c r="C52" s="26">
        <f>C53+C54+C55</f>
        <v>149634850</v>
      </c>
      <c r="D52" s="26">
        <f>D53+D54+D55</f>
        <v>145089635</v>
      </c>
      <c r="E52" s="26">
        <f t="shared" si="0"/>
        <v>-4545215</v>
      </c>
      <c r="F52" s="27">
        <f t="shared" si="1"/>
        <v>-3.0375377126384717E-2</v>
      </c>
    </row>
    <row r="53" spans="1:6" x14ac:dyDescent="0.2">
      <c r="A53" s="66" t="s">
        <v>3</v>
      </c>
      <c r="B53" s="16" t="s">
        <v>54</v>
      </c>
      <c r="C53" s="17">
        <v>120578625</v>
      </c>
      <c r="D53" s="17">
        <v>120578625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2001289</v>
      </c>
      <c r="D54" s="17">
        <v>2441219</v>
      </c>
      <c r="E54" s="17">
        <f t="shared" si="0"/>
        <v>439930</v>
      </c>
      <c r="F54" s="18">
        <f t="shared" si="1"/>
        <v>0.21982332386776715</v>
      </c>
    </row>
    <row r="55" spans="1:6" x14ac:dyDescent="0.2">
      <c r="A55" s="66" t="s">
        <v>5</v>
      </c>
      <c r="B55" s="16" t="s">
        <v>56</v>
      </c>
      <c r="C55" s="17">
        <v>27054936</v>
      </c>
      <c r="D55" s="17">
        <v>22069791</v>
      </c>
      <c r="E55" s="17">
        <f t="shared" si="0"/>
        <v>-4985145</v>
      </c>
      <c r="F55" s="18">
        <f t="shared" si="1"/>
        <v>-0.18426009213254102</v>
      </c>
    </row>
    <row r="56" spans="1:6" x14ac:dyDescent="0.2">
      <c r="A56" s="66" t="s">
        <v>6</v>
      </c>
      <c r="B56" s="28" t="s">
        <v>57</v>
      </c>
      <c r="C56" s="26">
        <v>5035000</v>
      </c>
      <c r="D56" s="26">
        <v>950000</v>
      </c>
      <c r="E56" s="26">
        <f t="shared" si="0"/>
        <v>-4085000</v>
      </c>
      <c r="F56" s="27">
        <f t="shared" si="1"/>
        <v>-0.81132075471698117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282877949</v>
      </c>
      <c r="D59" s="33">
        <f>D4+D32+D51</f>
        <v>270578761</v>
      </c>
      <c r="E59" s="33">
        <f t="shared" si="0"/>
        <v>-12299188</v>
      </c>
      <c r="F59" s="34">
        <f t="shared" si="1"/>
        <v>-4.3478779606112017E-2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13874</v>
      </c>
      <c r="D60" s="14">
        <f>D61+D67</f>
        <v>13874</v>
      </c>
      <c r="E60" s="14">
        <f t="shared" si="0"/>
        <v>0</v>
      </c>
      <c r="F60" s="15">
        <f t="shared" si="1"/>
        <v>0</v>
      </c>
    </row>
    <row r="61" spans="1:6" s="35" customFormat="1" x14ac:dyDescent="0.2">
      <c r="A61" s="72"/>
      <c r="B61" s="36" t="s">
        <v>61</v>
      </c>
      <c r="C61" s="37">
        <f>SUM(C62:C66)</f>
        <v>0</v>
      </c>
      <c r="D61" s="37">
        <f>SUM(D62:D66)</f>
        <v>0</v>
      </c>
      <c r="E61" s="37">
        <f t="shared" si="0"/>
        <v>0</v>
      </c>
      <c r="F61" s="38" t="e">
        <f t="shared" si="1"/>
        <v>#DIV/0!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13874</v>
      </c>
      <c r="D67" s="37">
        <f>SUM(D68:D70)</f>
        <v>13874</v>
      </c>
      <c r="E67" s="37">
        <f t="shared" si="0"/>
        <v>0</v>
      </c>
      <c r="F67" s="38">
        <f t="shared" si="1"/>
        <v>0</v>
      </c>
    </row>
    <row r="68" spans="1:6" x14ac:dyDescent="0.2">
      <c r="A68" s="65">
        <v>6</v>
      </c>
      <c r="B68" s="16" t="s">
        <v>68</v>
      </c>
      <c r="C68" s="17">
        <v>13874</v>
      </c>
      <c r="D68" s="17">
        <v>13874</v>
      </c>
      <c r="E68" s="17">
        <f t="shared" si="0"/>
        <v>0</v>
      </c>
      <c r="F68" s="18">
        <f t="shared" si="1"/>
        <v>0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282891823</v>
      </c>
      <c r="D71" s="43">
        <f>D59+D60</f>
        <v>270592635</v>
      </c>
      <c r="E71" s="43">
        <f t="shared" si="2"/>
        <v>-12299188</v>
      </c>
      <c r="F71" s="44">
        <f t="shared" si="3"/>
        <v>-4.3476647255371481E-2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179" priority="3" stopIfTrue="1"/>
    <cfRule type="duplicateValues" dxfId="178" priority="4" stopIfTrue="1"/>
  </conditionalFormatting>
  <conditionalFormatting sqref="B8">
    <cfRule type="duplicateValues" dxfId="177" priority="5" stopIfTrue="1"/>
  </conditionalFormatting>
  <conditionalFormatting sqref="B27">
    <cfRule type="duplicateValues" dxfId="176" priority="6" stopIfTrue="1"/>
    <cfRule type="duplicateValues" dxfId="175" priority="7" stopIfTrue="1"/>
  </conditionalFormatting>
  <conditionalFormatting sqref="B27">
    <cfRule type="duplicateValues" dxfId="174" priority="8" stopIfTrue="1"/>
  </conditionalFormatting>
  <conditionalFormatting sqref="B66">
    <cfRule type="duplicateValues" dxfId="173" priority="9" stopIfTrue="1"/>
    <cfRule type="duplicateValues" dxfId="172" priority="10" stopIfTrue="1"/>
  </conditionalFormatting>
  <conditionalFormatting sqref="B66">
    <cfRule type="duplicateValues" dxfId="171" priority="11" stopIfTrue="1"/>
  </conditionalFormatting>
  <conditionalFormatting sqref="B57">
    <cfRule type="duplicateValues" dxfId="170" priority="12" stopIfTrue="1"/>
    <cfRule type="duplicateValues" dxfId="169" priority="13" stopIfTrue="1"/>
  </conditionalFormatting>
  <conditionalFormatting sqref="B57">
    <cfRule type="duplicateValues" dxfId="168" priority="14" stopIfTrue="1"/>
  </conditionalFormatting>
  <conditionalFormatting sqref="B71">
    <cfRule type="duplicateValues" dxfId="167" priority="1" stopIfTrue="1"/>
  </conditionalFormatting>
  <conditionalFormatting sqref="B71">
    <cfRule type="duplicateValues" dxfId="166" priority="2" stopIfTrue="1"/>
  </conditionalFormatting>
  <conditionalFormatting sqref="B67:B70 B6:B7 B58:B65 B9:B26 B28:B56">
    <cfRule type="duplicateValues" dxfId="165" priority="15" stopIfTrue="1"/>
    <cfRule type="duplicateValues" dxfId="164" priority="16" stopIfTrue="1"/>
  </conditionalFormatting>
  <conditionalFormatting sqref="B67:B70 B4:B7 B58:B65 B9:B26 B28:B56">
    <cfRule type="duplicateValues" dxfId="163" priority="17" stopIfTrue="1"/>
  </conditionalFormatting>
  <conditionalFormatting sqref="B58:B70 B5:B56">
    <cfRule type="duplicateValues" dxfId="162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100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140820557</v>
      </c>
      <c r="D4" s="14">
        <f>SUM(D5:D31)</f>
        <v>132257349</v>
      </c>
      <c r="E4" s="14">
        <f>D4-C4</f>
        <v>-8563208</v>
      </c>
      <c r="F4" s="15">
        <f>D4/C4-100%</f>
        <v>-6.0809360383370703E-2</v>
      </c>
    </row>
    <row r="5" spans="1:6" x14ac:dyDescent="0.2">
      <c r="A5" s="65">
        <v>1</v>
      </c>
      <c r="B5" s="16" t="s">
        <v>10</v>
      </c>
      <c r="C5" s="17">
        <v>17213900</v>
      </c>
      <c r="D5" s="17">
        <v>6718638</v>
      </c>
      <c r="E5" s="17">
        <f t="shared" ref="E5:E68" si="0">D5-C5</f>
        <v>-10495262</v>
      </c>
      <c r="F5" s="18">
        <f t="shared" ref="F5:F68" si="1">D5/C5-100%</f>
        <v>-0.6096969309685778</v>
      </c>
    </row>
    <row r="6" spans="1:6" x14ac:dyDescent="0.2">
      <c r="A6" s="66">
        <v>2</v>
      </c>
      <c r="B6" s="16" t="s">
        <v>11</v>
      </c>
      <c r="C6" s="17">
        <v>79295113</v>
      </c>
      <c r="D6" s="17">
        <v>83890246</v>
      </c>
      <c r="E6" s="17">
        <f t="shared" si="0"/>
        <v>4595133</v>
      </c>
      <c r="F6" s="18">
        <f t="shared" si="1"/>
        <v>5.7949762931796212E-2</v>
      </c>
    </row>
    <row r="7" spans="1:6" x14ac:dyDescent="0.2">
      <c r="A7" s="65">
        <v>3</v>
      </c>
      <c r="B7" s="16" t="s">
        <v>12</v>
      </c>
      <c r="C7" s="17">
        <v>50391</v>
      </c>
      <c r="D7" s="17">
        <v>64656</v>
      </c>
      <c r="E7" s="17">
        <f t="shared" si="0"/>
        <v>14265</v>
      </c>
      <c r="F7" s="18">
        <f t="shared" si="1"/>
        <v>0.28308626540453652</v>
      </c>
    </row>
    <row r="8" spans="1:6" x14ac:dyDescent="0.2">
      <c r="A8" s="65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66">
        <v>5</v>
      </c>
      <c r="B9" s="16" t="s">
        <v>14</v>
      </c>
      <c r="C9" s="17">
        <v>1552996</v>
      </c>
      <c r="D9" s="17">
        <v>1263099</v>
      </c>
      <c r="E9" s="17">
        <f t="shared" si="0"/>
        <v>-289897</v>
      </c>
      <c r="F9" s="18">
        <f t="shared" si="1"/>
        <v>-0.18666950848553376</v>
      </c>
    </row>
    <row r="10" spans="1:6" ht="25.5" x14ac:dyDescent="0.2">
      <c r="A10" s="65">
        <v>6</v>
      </c>
      <c r="B10" s="16" t="s">
        <v>83</v>
      </c>
      <c r="C10" s="17">
        <v>3979782</v>
      </c>
      <c r="D10" s="17">
        <v>4770956</v>
      </c>
      <c r="E10" s="17">
        <f t="shared" si="0"/>
        <v>791174</v>
      </c>
      <c r="F10" s="18">
        <f t="shared" si="1"/>
        <v>0.1987983261394719</v>
      </c>
    </row>
    <row r="11" spans="1:6" x14ac:dyDescent="0.2">
      <c r="A11" s="65">
        <v>7</v>
      </c>
      <c r="B11" s="16" t="s">
        <v>15</v>
      </c>
      <c r="C11" s="17">
        <v>299522</v>
      </c>
      <c r="D11" s="17">
        <v>300000</v>
      </c>
      <c r="E11" s="17">
        <f t="shared" si="0"/>
        <v>478</v>
      </c>
      <c r="F11" s="18">
        <f t="shared" si="1"/>
        <v>1.5958760959127183E-3</v>
      </c>
    </row>
    <row r="12" spans="1:6" x14ac:dyDescent="0.2">
      <c r="A12" s="66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65">
        <v>9</v>
      </c>
      <c r="B13" s="16" t="s">
        <v>17</v>
      </c>
      <c r="C13" s="17">
        <v>9854113</v>
      </c>
      <c r="D13" s="17">
        <v>10342307</v>
      </c>
      <c r="E13" s="17">
        <f t="shared" si="0"/>
        <v>488194</v>
      </c>
      <c r="F13" s="18">
        <f t="shared" si="1"/>
        <v>4.9542155646073782E-2</v>
      </c>
    </row>
    <row r="14" spans="1:6" x14ac:dyDescent="0.2">
      <c r="A14" s="65">
        <v>10</v>
      </c>
      <c r="B14" s="16" t="s">
        <v>18</v>
      </c>
      <c r="C14" s="17">
        <v>4899537</v>
      </c>
      <c r="D14" s="17">
        <v>4412196</v>
      </c>
      <c r="E14" s="17">
        <f t="shared" si="0"/>
        <v>-487341</v>
      </c>
      <c r="F14" s="18">
        <f t="shared" si="1"/>
        <v>-9.9466745531261447E-2</v>
      </c>
    </row>
    <row r="15" spans="1:6" x14ac:dyDescent="0.2">
      <c r="A15" s="66">
        <v>11</v>
      </c>
      <c r="B15" s="16" t="s">
        <v>87</v>
      </c>
      <c r="C15" s="17">
        <v>9660730</v>
      </c>
      <c r="D15" s="17">
        <v>9833887</v>
      </c>
      <c r="E15" s="17">
        <f t="shared" si="0"/>
        <v>173157</v>
      </c>
      <c r="F15" s="18">
        <f t="shared" si="1"/>
        <v>1.7923800789381383E-2</v>
      </c>
    </row>
    <row r="16" spans="1:6" x14ac:dyDescent="0.2">
      <c r="A16" s="65">
        <v>12</v>
      </c>
      <c r="B16" s="16" t="s">
        <v>20</v>
      </c>
      <c r="C16" s="17">
        <v>3570075</v>
      </c>
      <c r="D16" s="17">
        <v>3859680</v>
      </c>
      <c r="E16" s="17">
        <f t="shared" si="0"/>
        <v>289605</v>
      </c>
      <c r="F16" s="18">
        <f t="shared" si="1"/>
        <v>8.1120144534778671E-2</v>
      </c>
    </row>
    <row r="17" spans="1:6" x14ac:dyDescent="0.2">
      <c r="A17" s="65">
        <v>13</v>
      </c>
      <c r="B17" s="16" t="s">
        <v>21</v>
      </c>
      <c r="C17" s="17">
        <v>136660</v>
      </c>
      <c r="D17" s="17">
        <v>0</v>
      </c>
      <c r="E17" s="17">
        <f t="shared" si="0"/>
        <v>-136660</v>
      </c>
      <c r="F17" s="18">
        <f t="shared" si="1"/>
        <v>-1</v>
      </c>
    </row>
    <row r="18" spans="1:6" x14ac:dyDescent="0.2">
      <c r="A18" s="66">
        <v>14</v>
      </c>
      <c r="B18" s="16" t="s">
        <v>22</v>
      </c>
      <c r="C18" s="17">
        <v>2685481</v>
      </c>
      <c r="D18" s="17">
        <v>1186552</v>
      </c>
      <c r="E18" s="17">
        <f t="shared" si="0"/>
        <v>-1498929</v>
      </c>
      <c r="F18" s="18">
        <f t="shared" si="1"/>
        <v>-0.55816034445970764</v>
      </c>
    </row>
    <row r="19" spans="1:6" x14ac:dyDescent="0.2">
      <c r="A19" s="65">
        <v>15</v>
      </c>
      <c r="B19" s="16" t="s">
        <v>23</v>
      </c>
      <c r="C19" s="17">
        <v>0</v>
      </c>
      <c r="D19" s="17">
        <v>0</v>
      </c>
      <c r="E19" s="17">
        <f t="shared" si="0"/>
        <v>0</v>
      </c>
      <c r="F19" s="18" t="e">
        <f t="shared" si="1"/>
        <v>#DIV/0!</v>
      </c>
    </row>
    <row r="20" spans="1:6" x14ac:dyDescent="0.2">
      <c r="A20" s="65">
        <v>16</v>
      </c>
      <c r="B20" s="16" t="s">
        <v>24</v>
      </c>
      <c r="C20" s="17">
        <v>2915664</v>
      </c>
      <c r="D20" s="17">
        <v>0</v>
      </c>
      <c r="E20" s="17">
        <f t="shared" si="0"/>
        <v>-2915664</v>
      </c>
      <c r="F20" s="18">
        <f t="shared" si="1"/>
        <v>-1</v>
      </c>
    </row>
    <row r="21" spans="1:6" x14ac:dyDescent="0.2">
      <c r="A21" s="66">
        <v>17</v>
      </c>
      <c r="B21" s="16" t="s">
        <v>25</v>
      </c>
      <c r="C21" s="17">
        <v>1266402</v>
      </c>
      <c r="D21" s="17">
        <v>846920</v>
      </c>
      <c r="E21" s="17">
        <f t="shared" si="0"/>
        <v>-419482</v>
      </c>
      <c r="F21" s="18">
        <f t="shared" si="1"/>
        <v>-0.33123921156157365</v>
      </c>
    </row>
    <row r="22" spans="1:6" x14ac:dyDescent="0.2">
      <c r="A22" s="65">
        <v>18</v>
      </c>
      <c r="B22" s="16" t="s">
        <v>26</v>
      </c>
      <c r="C22" s="17">
        <v>246490</v>
      </c>
      <c r="D22" s="17">
        <v>424480</v>
      </c>
      <c r="E22" s="17">
        <f t="shared" si="0"/>
        <v>177990</v>
      </c>
      <c r="F22" s="18">
        <f t="shared" si="1"/>
        <v>0.72209825956428242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1072865</v>
      </c>
      <c r="E27" s="17">
        <f t="shared" si="0"/>
        <v>1072865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261825</v>
      </c>
      <c r="D28" s="17">
        <v>87452</v>
      </c>
      <c r="E28" s="17">
        <f t="shared" si="0"/>
        <v>-174373</v>
      </c>
      <c r="F28" s="18">
        <f t="shared" si="1"/>
        <v>-0.66599064260479324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2897084</v>
      </c>
      <c r="D30" s="17">
        <v>3183415</v>
      </c>
      <c r="E30" s="17">
        <f t="shared" si="0"/>
        <v>286331</v>
      </c>
      <c r="F30" s="18">
        <f t="shared" si="1"/>
        <v>9.8834207085469306E-2</v>
      </c>
    </row>
    <row r="31" spans="1:6" x14ac:dyDescent="0.2">
      <c r="A31" s="65">
        <v>27</v>
      </c>
      <c r="B31" s="19" t="s">
        <v>34</v>
      </c>
      <c r="C31" s="20">
        <v>34792</v>
      </c>
      <c r="D31" s="20">
        <v>0</v>
      </c>
      <c r="E31" s="20">
        <f t="shared" si="0"/>
        <v>-34792</v>
      </c>
      <c r="F31" s="21">
        <f t="shared" si="1"/>
        <v>-1</v>
      </c>
    </row>
    <row r="32" spans="1:6" x14ac:dyDescent="0.2">
      <c r="A32" s="67" t="s">
        <v>79</v>
      </c>
      <c r="B32" s="22" t="s">
        <v>35</v>
      </c>
      <c r="C32" s="23">
        <f>C33+C34</f>
        <v>249692928</v>
      </c>
      <c r="D32" s="23">
        <f>D33+D34</f>
        <v>266446929</v>
      </c>
      <c r="E32" s="23">
        <f t="shared" si="0"/>
        <v>16754001</v>
      </c>
      <c r="F32" s="24">
        <f t="shared" si="1"/>
        <v>6.7098420184331431E-2</v>
      </c>
    </row>
    <row r="33" spans="1:6" x14ac:dyDescent="0.2">
      <c r="A33" s="68" t="s">
        <v>1</v>
      </c>
      <c r="B33" s="25" t="s">
        <v>36</v>
      </c>
      <c r="C33" s="26">
        <v>179041366</v>
      </c>
      <c r="D33" s="26">
        <v>186108161</v>
      </c>
      <c r="E33" s="26">
        <f t="shared" si="0"/>
        <v>7066795</v>
      </c>
      <c r="F33" s="27">
        <f t="shared" si="1"/>
        <v>3.9470180315759995E-2</v>
      </c>
    </row>
    <row r="34" spans="1:6" x14ac:dyDescent="0.2">
      <c r="A34" s="69" t="s">
        <v>72</v>
      </c>
      <c r="B34" s="28" t="s">
        <v>76</v>
      </c>
      <c r="C34" s="26">
        <f>SUM(C35:C50)</f>
        <v>70651562</v>
      </c>
      <c r="D34" s="26">
        <f>SUM(D35:D50)</f>
        <v>80338768</v>
      </c>
      <c r="E34" s="26">
        <f t="shared" si="0"/>
        <v>9687206</v>
      </c>
      <c r="F34" s="27">
        <f t="shared" si="1"/>
        <v>0.13711241090465909</v>
      </c>
    </row>
    <row r="35" spans="1:6" x14ac:dyDescent="0.2">
      <c r="A35" s="65">
        <v>1</v>
      </c>
      <c r="B35" s="16" t="s">
        <v>37</v>
      </c>
      <c r="C35" s="17">
        <v>14665462</v>
      </c>
      <c r="D35" s="17">
        <v>24809323</v>
      </c>
      <c r="E35" s="17">
        <f t="shared" si="0"/>
        <v>10143861</v>
      </c>
      <c r="F35" s="18">
        <f t="shared" si="1"/>
        <v>0.69168369874743796</v>
      </c>
    </row>
    <row r="36" spans="1:6" x14ac:dyDescent="0.2">
      <c r="A36" s="65">
        <v>2</v>
      </c>
      <c r="B36" s="16" t="s">
        <v>38</v>
      </c>
      <c r="C36" s="17">
        <v>3754955</v>
      </c>
      <c r="D36" s="17">
        <v>17334418</v>
      </c>
      <c r="E36" s="17">
        <f t="shared" si="0"/>
        <v>13579463</v>
      </c>
      <c r="F36" s="18">
        <f t="shared" si="1"/>
        <v>3.6164116480756761</v>
      </c>
    </row>
    <row r="37" spans="1:6" x14ac:dyDescent="0.2">
      <c r="A37" s="65">
        <v>3</v>
      </c>
      <c r="B37" s="16" t="s">
        <v>39</v>
      </c>
      <c r="C37" s="17">
        <v>32966443</v>
      </c>
      <c r="D37" s="17">
        <v>16826316</v>
      </c>
      <c r="E37" s="17">
        <f t="shared" si="0"/>
        <v>-16140127</v>
      </c>
      <c r="F37" s="18">
        <f t="shared" si="1"/>
        <v>-0.48959261391955455</v>
      </c>
    </row>
    <row r="38" spans="1:6" x14ac:dyDescent="0.2">
      <c r="A38" s="65">
        <v>4</v>
      </c>
      <c r="B38" s="16" t="s">
        <v>40</v>
      </c>
      <c r="C38" s="17">
        <v>12731009</v>
      </c>
      <c r="D38" s="17">
        <v>13972006</v>
      </c>
      <c r="E38" s="17">
        <f t="shared" si="0"/>
        <v>1240997</v>
      </c>
      <c r="F38" s="18">
        <f t="shared" si="1"/>
        <v>9.747829099798766E-2</v>
      </c>
    </row>
    <row r="39" spans="1:6" x14ac:dyDescent="0.2">
      <c r="A39" s="65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65">
        <v>6</v>
      </c>
      <c r="B40" s="16" t="s">
        <v>42</v>
      </c>
      <c r="C40" s="17">
        <v>1250</v>
      </c>
      <c r="D40" s="17">
        <v>1854</v>
      </c>
      <c r="E40" s="17">
        <f t="shared" si="0"/>
        <v>604</v>
      </c>
      <c r="F40" s="18">
        <f t="shared" si="1"/>
        <v>0.48320000000000007</v>
      </c>
    </row>
    <row r="41" spans="1:6" ht="12" customHeight="1" x14ac:dyDescent="0.2">
      <c r="A41" s="65">
        <v>7</v>
      </c>
      <c r="B41" s="16" t="s">
        <v>43</v>
      </c>
      <c r="C41" s="17">
        <v>3500</v>
      </c>
      <c r="D41" s="17">
        <v>0</v>
      </c>
      <c r="E41" s="17">
        <f t="shared" si="0"/>
        <v>-3500</v>
      </c>
      <c r="F41" s="18">
        <f t="shared" si="1"/>
        <v>-1</v>
      </c>
    </row>
    <row r="42" spans="1:6" x14ac:dyDescent="0.2">
      <c r="A42" s="65">
        <v>8</v>
      </c>
      <c r="B42" s="16" t="s">
        <v>44</v>
      </c>
      <c r="C42" s="17">
        <v>98166</v>
      </c>
      <c r="D42" s="17">
        <v>0</v>
      </c>
      <c r="E42" s="17">
        <f t="shared" si="0"/>
        <v>-98166</v>
      </c>
      <c r="F42" s="18">
        <f t="shared" si="1"/>
        <v>-1</v>
      </c>
    </row>
    <row r="43" spans="1:6" x14ac:dyDescent="0.2">
      <c r="A43" s="65">
        <v>9</v>
      </c>
      <c r="B43" s="16" t="s">
        <v>45</v>
      </c>
      <c r="C43" s="17">
        <v>2990174</v>
      </c>
      <c r="D43" s="17">
        <v>2447824</v>
      </c>
      <c r="E43" s="17">
        <f t="shared" si="0"/>
        <v>-542350</v>
      </c>
      <c r="F43" s="18">
        <f t="shared" si="1"/>
        <v>-0.18137740479316589</v>
      </c>
    </row>
    <row r="44" spans="1:6" x14ac:dyDescent="0.2">
      <c r="A44" s="65">
        <v>10</v>
      </c>
      <c r="B44" s="16" t="s">
        <v>46</v>
      </c>
      <c r="C44" s="17">
        <v>124293</v>
      </c>
      <c r="D44" s="17">
        <v>95162</v>
      </c>
      <c r="E44" s="17">
        <f t="shared" si="0"/>
        <v>-29131</v>
      </c>
      <c r="F44" s="18">
        <f t="shared" si="1"/>
        <v>-0.23437361717876304</v>
      </c>
    </row>
    <row r="45" spans="1:6" x14ac:dyDescent="0.2">
      <c r="A45" s="65">
        <v>11</v>
      </c>
      <c r="B45" s="16" t="s">
        <v>88</v>
      </c>
      <c r="C45" s="17">
        <v>1353140</v>
      </c>
      <c r="D45" s="17">
        <v>1004918</v>
      </c>
      <c r="E45" s="17">
        <f t="shared" si="0"/>
        <v>-348222</v>
      </c>
      <c r="F45" s="18">
        <f t="shared" si="1"/>
        <v>-0.25734365993171437</v>
      </c>
    </row>
    <row r="46" spans="1:6" x14ac:dyDescent="0.2">
      <c r="A46" s="65">
        <v>12</v>
      </c>
      <c r="B46" s="16" t="s">
        <v>47</v>
      </c>
      <c r="C46" s="17">
        <v>71642</v>
      </c>
      <c r="D46" s="17">
        <v>134507</v>
      </c>
      <c r="E46" s="17">
        <f t="shared" si="0"/>
        <v>62865</v>
      </c>
      <c r="F46" s="18">
        <f t="shared" si="1"/>
        <v>0.87748806565980852</v>
      </c>
    </row>
    <row r="47" spans="1:6" x14ac:dyDescent="0.2">
      <c r="A47" s="65">
        <v>13</v>
      </c>
      <c r="B47" s="16" t="s">
        <v>48</v>
      </c>
      <c r="C47" s="17">
        <v>233</v>
      </c>
      <c r="D47" s="17">
        <v>776</v>
      </c>
      <c r="E47" s="17">
        <f t="shared" si="0"/>
        <v>543</v>
      </c>
      <c r="F47" s="18">
        <f t="shared" si="1"/>
        <v>2.3304721030042916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1916595</v>
      </c>
      <c r="D49" s="17">
        <v>3711664</v>
      </c>
      <c r="E49" s="17">
        <f t="shared" si="0"/>
        <v>1795069</v>
      </c>
      <c r="F49" s="18">
        <f t="shared" si="1"/>
        <v>0.93659275955535737</v>
      </c>
    </row>
    <row r="50" spans="1:6" x14ac:dyDescent="0.2">
      <c r="A50" s="65">
        <v>16</v>
      </c>
      <c r="B50" s="16" t="s">
        <v>51</v>
      </c>
      <c r="C50" s="17">
        <v>-25300</v>
      </c>
      <c r="D50" s="17">
        <v>0</v>
      </c>
      <c r="E50" s="17">
        <f t="shared" si="0"/>
        <v>25300</v>
      </c>
      <c r="F50" s="18">
        <f t="shared" si="1"/>
        <v>-1</v>
      </c>
    </row>
    <row r="51" spans="1:6" x14ac:dyDescent="0.2">
      <c r="A51" s="67" t="s">
        <v>2</v>
      </c>
      <c r="B51" s="22" t="s">
        <v>52</v>
      </c>
      <c r="C51" s="23">
        <f>C52+C56+C57+C58</f>
        <v>182598188</v>
      </c>
      <c r="D51" s="23">
        <f>D52+D56+D57+D58</f>
        <v>220476359</v>
      </c>
      <c r="E51" s="23">
        <f t="shared" si="0"/>
        <v>37878171</v>
      </c>
      <c r="F51" s="24">
        <f t="shared" si="1"/>
        <v>0.20744001577934612</v>
      </c>
    </row>
    <row r="52" spans="1:6" x14ac:dyDescent="0.2">
      <c r="A52" s="66">
        <v>1</v>
      </c>
      <c r="B52" s="28" t="s">
        <v>53</v>
      </c>
      <c r="C52" s="26">
        <f>C53+C54+C55</f>
        <v>177527878</v>
      </c>
      <c r="D52" s="26">
        <f>D53+D54+D55</f>
        <v>191863713</v>
      </c>
      <c r="E52" s="26">
        <f t="shared" si="0"/>
        <v>14335835</v>
      </c>
      <c r="F52" s="27">
        <f t="shared" si="1"/>
        <v>8.0752584672926675E-2</v>
      </c>
    </row>
    <row r="53" spans="1:6" x14ac:dyDescent="0.2">
      <c r="A53" s="66" t="s">
        <v>3</v>
      </c>
      <c r="B53" s="16" t="s">
        <v>54</v>
      </c>
      <c r="C53" s="17">
        <v>154615149</v>
      </c>
      <c r="D53" s="17">
        <v>154615149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6011696</v>
      </c>
      <c r="D54" s="17">
        <v>5722651</v>
      </c>
      <c r="E54" s="17">
        <f t="shared" si="0"/>
        <v>-289045</v>
      </c>
      <c r="F54" s="18">
        <f t="shared" si="1"/>
        <v>-4.808044185867022E-2</v>
      </c>
    </row>
    <row r="55" spans="1:6" x14ac:dyDescent="0.2">
      <c r="A55" s="66" t="s">
        <v>5</v>
      </c>
      <c r="B55" s="16" t="s">
        <v>56</v>
      </c>
      <c r="C55" s="17">
        <v>16901033</v>
      </c>
      <c r="D55" s="17">
        <v>31525913</v>
      </c>
      <c r="E55" s="17">
        <f t="shared" si="0"/>
        <v>14624880</v>
      </c>
      <c r="F55" s="18">
        <f t="shared" si="1"/>
        <v>0.86532462246538411</v>
      </c>
    </row>
    <row r="56" spans="1:6" x14ac:dyDescent="0.2">
      <c r="A56" s="66" t="s">
        <v>6</v>
      </c>
      <c r="B56" s="28" t="s">
        <v>57</v>
      </c>
      <c r="C56" s="26">
        <v>5070310</v>
      </c>
      <c r="D56" s="26">
        <v>28612646</v>
      </c>
      <c r="E56" s="26">
        <f t="shared" si="0"/>
        <v>23542336</v>
      </c>
      <c r="F56" s="27">
        <f t="shared" si="1"/>
        <v>4.6431748749090289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573111673</v>
      </c>
      <c r="D59" s="33">
        <f>D4+D32+D51</f>
        <v>619180637</v>
      </c>
      <c r="E59" s="33">
        <f t="shared" si="0"/>
        <v>46068964</v>
      </c>
      <c r="F59" s="34">
        <f t="shared" si="1"/>
        <v>8.0383921965588634E-2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13024792</v>
      </c>
      <c r="D60" s="14">
        <f>D61+D67</f>
        <v>172662</v>
      </c>
      <c r="E60" s="14">
        <f t="shared" si="0"/>
        <v>-12852130</v>
      </c>
      <c r="F60" s="15">
        <f t="shared" si="1"/>
        <v>-0.98674358868840284</v>
      </c>
    </row>
    <row r="61" spans="1:6" s="35" customFormat="1" x14ac:dyDescent="0.2">
      <c r="A61" s="72"/>
      <c r="B61" s="36" t="s">
        <v>61</v>
      </c>
      <c r="C61" s="37">
        <f>SUM(C62:C66)</f>
        <v>708882</v>
      </c>
      <c r="D61" s="37">
        <f>SUM(D62:D66)</f>
        <v>172662</v>
      </c>
      <c r="E61" s="37">
        <f t="shared" si="0"/>
        <v>-536220</v>
      </c>
      <c r="F61" s="38">
        <f t="shared" si="1"/>
        <v>-0.75643054838463941</v>
      </c>
    </row>
    <row r="62" spans="1:6" x14ac:dyDescent="0.2">
      <c r="A62" s="65">
        <v>1</v>
      </c>
      <c r="B62" s="16" t="s">
        <v>62</v>
      </c>
      <c r="C62" s="17">
        <v>708882</v>
      </c>
      <c r="D62" s="17">
        <v>172662</v>
      </c>
      <c r="E62" s="17">
        <f t="shared" si="0"/>
        <v>-536220</v>
      </c>
      <c r="F62" s="18">
        <f t="shared" si="1"/>
        <v>-0.75643054838463941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12315910</v>
      </c>
      <c r="D67" s="37">
        <f>SUM(D68:D70)</f>
        <v>0</v>
      </c>
      <c r="E67" s="37">
        <f t="shared" si="0"/>
        <v>-12315910</v>
      </c>
      <c r="F67" s="38">
        <f t="shared" si="1"/>
        <v>-1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336576</v>
      </c>
      <c r="D69" s="17">
        <v>0</v>
      </c>
      <c r="E69" s="17">
        <f t="shared" ref="E69:E71" si="2">D69-C69</f>
        <v>-336576</v>
      </c>
      <c r="F69" s="18">
        <f t="shared" ref="F69:F71" si="3">D69/C69-100%</f>
        <v>-1</v>
      </c>
    </row>
    <row r="70" spans="1:6" ht="13.5" thickBot="1" x14ac:dyDescent="0.25">
      <c r="A70" s="70">
        <v>8</v>
      </c>
      <c r="B70" s="39" t="s">
        <v>70</v>
      </c>
      <c r="C70" s="40">
        <v>11979334</v>
      </c>
      <c r="D70" s="40">
        <v>0</v>
      </c>
      <c r="E70" s="40">
        <f t="shared" si="2"/>
        <v>-11979334</v>
      </c>
      <c r="F70" s="41">
        <f t="shared" si="3"/>
        <v>-1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586136465</v>
      </c>
      <c r="D71" s="43">
        <f>D59+D60</f>
        <v>619353299</v>
      </c>
      <c r="E71" s="43">
        <f t="shared" si="2"/>
        <v>33216834</v>
      </c>
      <c r="F71" s="44">
        <f t="shared" si="3"/>
        <v>5.6670819823503082E-2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161" priority="3" stopIfTrue="1"/>
    <cfRule type="duplicateValues" dxfId="160" priority="4" stopIfTrue="1"/>
  </conditionalFormatting>
  <conditionalFormatting sqref="B8">
    <cfRule type="duplicateValues" dxfId="159" priority="5" stopIfTrue="1"/>
  </conditionalFormatting>
  <conditionalFormatting sqref="B27">
    <cfRule type="duplicateValues" dxfId="158" priority="6" stopIfTrue="1"/>
    <cfRule type="duplicateValues" dxfId="157" priority="7" stopIfTrue="1"/>
  </conditionalFormatting>
  <conditionalFormatting sqref="B27">
    <cfRule type="duplicateValues" dxfId="156" priority="8" stopIfTrue="1"/>
  </conditionalFormatting>
  <conditionalFormatting sqref="B66">
    <cfRule type="duplicateValues" dxfId="155" priority="9" stopIfTrue="1"/>
    <cfRule type="duplicateValues" dxfId="154" priority="10" stopIfTrue="1"/>
  </conditionalFormatting>
  <conditionalFormatting sqref="B66">
    <cfRule type="duplicateValues" dxfId="153" priority="11" stopIfTrue="1"/>
  </conditionalFormatting>
  <conditionalFormatting sqref="B57">
    <cfRule type="duplicateValues" dxfId="152" priority="12" stopIfTrue="1"/>
    <cfRule type="duplicateValues" dxfId="151" priority="13" stopIfTrue="1"/>
  </conditionalFormatting>
  <conditionalFormatting sqref="B57">
    <cfRule type="duplicateValues" dxfId="150" priority="14" stopIfTrue="1"/>
  </conditionalFormatting>
  <conditionalFormatting sqref="B71">
    <cfRule type="duplicateValues" dxfId="149" priority="1" stopIfTrue="1"/>
  </conditionalFormatting>
  <conditionalFormatting sqref="B71">
    <cfRule type="duplicateValues" dxfId="148" priority="2" stopIfTrue="1"/>
  </conditionalFormatting>
  <conditionalFormatting sqref="B67:B70 B6:B7 B58:B65 B9:B26 B28:B56">
    <cfRule type="duplicateValues" dxfId="147" priority="15" stopIfTrue="1"/>
    <cfRule type="duplicateValues" dxfId="146" priority="16" stopIfTrue="1"/>
  </conditionalFormatting>
  <conditionalFormatting sqref="B67:B70 B4:B7 B58:B65 B9:B26 B28:B56">
    <cfRule type="duplicateValues" dxfId="145" priority="17" stopIfTrue="1"/>
  </conditionalFormatting>
  <conditionalFormatting sqref="B58:B70 B5:B56">
    <cfRule type="duplicateValues" dxfId="144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D6" sqref="D6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99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405959868</v>
      </c>
      <c r="D4" s="14">
        <f>SUM(D5:D31)</f>
        <v>405804406</v>
      </c>
      <c r="E4" s="14">
        <f>D4-C4</f>
        <v>-155462</v>
      </c>
      <c r="F4" s="15">
        <f>D4/C4-100%</f>
        <v>-3.8294918353853902E-4</v>
      </c>
    </row>
    <row r="5" spans="1:6" x14ac:dyDescent="0.2">
      <c r="A5" s="48">
        <v>1</v>
      </c>
      <c r="B5" s="16" t="s">
        <v>10</v>
      </c>
      <c r="C5" s="17">
        <v>135604291</v>
      </c>
      <c r="D5" s="17">
        <v>142885465</v>
      </c>
      <c r="E5" s="17">
        <f t="shared" ref="E5:E68" si="0">D5-C5</f>
        <v>7281174</v>
      </c>
      <c r="F5" s="18">
        <f t="shared" ref="F5:F68" si="1">D5/C5-100%</f>
        <v>5.3694274320567059E-2</v>
      </c>
    </row>
    <row r="6" spans="1:6" x14ac:dyDescent="0.2">
      <c r="A6" s="49">
        <v>2</v>
      </c>
      <c r="B6" s="16" t="s">
        <v>11</v>
      </c>
      <c r="C6" s="17">
        <v>126860544</v>
      </c>
      <c r="D6" s="17">
        <v>125596730</v>
      </c>
      <c r="E6" s="17">
        <f t="shared" si="0"/>
        <v>-1263814</v>
      </c>
      <c r="F6" s="18">
        <f t="shared" si="1"/>
        <v>-9.9622306522664239E-3</v>
      </c>
    </row>
    <row r="7" spans="1:6" x14ac:dyDescent="0.2">
      <c r="A7" s="48">
        <v>3</v>
      </c>
      <c r="B7" s="16" t="s">
        <v>12</v>
      </c>
      <c r="C7" s="17">
        <v>320344</v>
      </c>
      <c r="D7" s="17">
        <v>176806</v>
      </c>
      <c r="E7" s="17">
        <f t="shared" si="0"/>
        <v>-143538</v>
      </c>
      <c r="F7" s="18">
        <f t="shared" si="1"/>
        <v>-0.44807456983742477</v>
      </c>
    </row>
    <row r="8" spans="1:6" x14ac:dyDescent="0.2">
      <c r="A8" s="48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15333047</v>
      </c>
      <c r="D9" s="17">
        <v>14958402</v>
      </c>
      <c r="E9" s="17">
        <f t="shared" si="0"/>
        <v>-374645</v>
      </c>
      <c r="F9" s="18">
        <f t="shared" si="1"/>
        <v>-2.4433825840356471E-2</v>
      </c>
    </row>
    <row r="10" spans="1:6" x14ac:dyDescent="0.2">
      <c r="A10" s="48">
        <v>6</v>
      </c>
      <c r="B10" s="16" t="s">
        <v>83</v>
      </c>
      <c r="C10" s="17">
        <v>9087214</v>
      </c>
      <c r="D10" s="17">
        <v>8493199</v>
      </c>
      <c r="E10" s="17">
        <f t="shared" si="0"/>
        <v>-594015</v>
      </c>
      <c r="F10" s="18">
        <f t="shared" si="1"/>
        <v>-6.5368219566525054E-2</v>
      </c>
    </row>
    <row r="11" spans="1:6" x14ac:dyDescent="0.2">
      <c r="A11" s="48">
        <v>7</v>
      </c>
      <c r="B11" s="16" t="s">
        <v>15</v>
      </c>
      <c r="C11" s="17">
        <v>1089000</v>
      </c>
      <c r="D11" s="17">
        <v>1106000</v>
      </c>
      <c r="E11" s="17">
        <f t="shared" si="0"/>
        <v>17000</v>
      </c>
      <c r="F11" s="18">
        <f t="shared" si="1"/>
        <v>1.5610651974288237E-2</v>
      </c>
    </row>
    <row r="12" spans="1:6" x14ac:dyDescent="0.2">
      <c r="A12" s="49">
        <v>8</v>
      </c>
      <c r="B12" s="16" t="s">
        <v>16</v>
      </c>
      <c r="C12" s="17">
        <v>9812287</v>
      </c>
      <c r="D12" s="17">
        <v>12072094</v>
      </c>
      <c r="E12" s="17">
        <f t="shared" si="0"/>
        <v>2259807</v>
      </c>
      <c r="F12" s="18">
        <f t="shared" si="1"/>
        <v>0.23030380175386234</v>
      </c>
    </row>
    <row r="13" spans="1:6" ht="25.5" x14ac:dyDescent="0.2">
      <c r="A13" s="48">
        <v>9</v>
      </c>
      <c r="B13" s="16" t="s">
        <v>17</v>
      </c>
      <c r="C13" s="17">
        <v>15658525</v>
      </c>
      <c r="D13" s="17">
        <v>17041622</v>
      </c>
      <c r="E13" s="17">
        <f t="shared" si="0"/>
        <v>1383097</v>
      </c>
      <c r="F13" s="18">
        <f t="shared" si="1"/>
        <v>8.8328689962815732E-2</v>
      </c>
    </row>
    <row r="14" spans="1:6" x14ac:dyDescent="0.2">
      <c r="A14" s="49">
        <v>10</v>
      </c>
      <c r="B14" s="16" t="s">
        <v>18</v>
      </c>
      <c r="C14" s="17">
        <v>20024631</v>
      </c>
      <c r="D14" s="17">
        <v>18903571</v>
      </c>
      <c r="E14" s="17">
        <f t="shared" si="0"/>
        <v>-1121060</v>
      </c>
      <c r="F14" s="18">
        <f t="shared" si="1"/>
        <v>-5.5984052839725185E-2</v>
      </c>
    </row>
    <row r="15" spans="1:6" ht="25.5" x14ac:dyDescent="0.2">
      <c r="A15" s="49">
        <v>11</v>
      </c>
      <c r="B15" s="16" t="s">
        <v>19</v>
      </c>
      <c r="C15" s="17">
        <v>41131741</v>
      </c>
      <c r="D15" s="17">
        <v>44057239</v>
      </c>
      <c r="E15" s="17">
        <f t="shared" si="0"/>
        <v>2925498</v>
      </c>
      <c r="F15" s="18">
        <f t="shared" si="1"/>
        <v>7.1125071024832121E-2</v>
      </c>
    </row>
    <row r="16" spans="1:6" x14ac:dyDescent="0.2">
      <c r="A16" s="48">
        <v>12</v>
      </c>
      <c r="B16" s="16" t="s">
        <v>20</v>
      </c>
      <c r="C16" s="17">
        <v>8041304</v>
      </c>
      <c r="D16" s="17">
        <v>7187034</v>
      </c>
      <c r="E16" s="17">
        <f t="shared" si="0"/>
        <v>-854270</v>
      </c>
      <c r="F16" s="18">
        <f t="shared" si="1"/>
        <v>-0.10623525736621819</v>
      </c>
    </row>
    <row r="17" spans="1:6" x14ac:dyDescent="0.2">
      <c r="A17" s="49">
        <v>13</v>
      </c>
      <c r="B17" s="16" t="s">
        <v>21</v>
      </c>
      <c r="C17" s="17">
        <v>7688380</v>
      </c>
      <c r="D17" s="17">
        <v>3496460</v>
      </c>
      <c r="E17" s="17">
        <f t="shared" si="0"/>
        <v>-4191920</v>
      </c>
      <c r="F17" s="18">
        <f t="shared" si="1"/>
        <v>-0.54522799341343697</v>
      </c>
    </row>
    <row r="18" spans="1:6" x14ac:dyDescent="0.2">
      <c r="A18" s="49">
        <v>14</v>
      </c>
      <c r="B18" s="16" t="s">
        <v>22</v>
      </c>
      <c r="C18" s="17">
        <v>3710383</v>
      </c>
      <c r="D18" s="17">
        <v>-1678647</v>
      </c>
      <c r="E18" s="17">
        <f t="shared" si="0"/>
        <v>-5389030</v>
      </c>
      <c r="F18" s="18">
        <f t="shared" si="1"/>
        <v>-1.4524187934237518</v>
      </c>
    </row>
    <row r="19" spans="1:6" x14ac:dyDescent="0.2">
      <c r="A19" s="48">
        <v>15</v>
      </c>
      <c r="B19" s="16" t="s">
        <v>23</v>
      </c>
      <c r="C19" s="17">
        <v>3537965</v>
      </c>
      <c r="D19" s="17">
        <v>61926</v>
      </c>
      <c r="E19" s="17">
        <f t="shared" si="0"/>
        <v>-3476039</v>
      </c>
      <c r="F19" s="18">
        <f t="shared" si="1"/>
        <v>-0.98249671774593583</v>
      </c>
    </row>
    <row r="20" spans="1:6" x14ac:dyDescent="0.2">
      <c r="A20" s="49">
        <v>16</v>
      </c>
      <c r="B20" s="16" t="s">
        <v>24</v>
      </c>
      <c r="C20" s="17">
        <v>199000</v>
      </c>
      <c r="D20" s="17">
        <v>0</v>
      </c>
      <c r="E20" s="17">
        <f t="shared" si="0"/>
        <v>-199000</v>
      </c>
      <c r="F20" s="18">
        <f t="shared" si="1"/>
        <v>-1</v>
      </c>
    </row>
    <row r="21" spans="1:6" x14ac:dyDescent="0.2">
      <c r="A21" s="49">
        <v>17</v>
      </c>
      <c r="B21" s="16" t="s">
        <v>25</v>
      </c>
      <c r="C21" s="17">
        <v>2728915</v>
      </c>
      <c r="D21" s="17">
        <v>3310328</v>
      </c>
      <c r="E21" s="17">
        <f t="shared" si="0"/>
        <v>581413</v>
      </c>
      <c r="F21" s="18">
        <f t="shared" si="1"/>
        <v>0.21305647116161541</v>
      </c>
    </row>
    <row r="22" spans="1:6" x14ac:dyDescent="0.2">
      <c r="A22" s="49">
        <v>18</v>
      </c>
      <c r="B22" s="16" t="s">
        <v>26</v>
      </c>
      <c r="C22" s="17">
        <v>1991490</v>
      </c>
      <c r="D22" s="17">
        <v>2018270</v>
      </c>
      <c r="E22" s="17">
        <f t="shared" si="0"/>
        <v>26780</v>
      </c>
      <c r="F22" s="18">
        <f t="shared" si="1"/>
        <v>1.344721791221648E-2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738005</v>
      </c>
      <c r="E23" s="17">
        <f t="shared" si="0"/>
        <v>738005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2735250</v>
      </c>
      <c r="E27" s="17">
        <f t="shared" si="0"/>
        <v>2735250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750997</v>
      </c>
      <c r="D28" s="17">
        <v>1076689</v>
      </c>
      <c r="E28" s="17">
        <f t="shared" si="0"/>
        <v>325692</v>
      </c>
      <c r="F28" s="18">
        <f t="shared" si="1"/>
        <v>0.43367949539079387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2389810</v>
      </c>
      <c r="D30" s="17">
        <v>1567963</v>
      </c>
      <c r="E30" s="17">
        <f t="shared" si="0"/>
        <v>-821847</v>
      </c>
      <c r="F30" s="18">
        <f t="shared" si="1"/>
        <v>-0.34389637669940287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643585164</v>
      </c>
      <c r="D32" s="23">
        <f>D33+D34</f>
        <v>658578307</v>
      </c>
      <c r="E32" s="23">
        <f t="shared" si="0"/>
        <v>14993143</v>
      </c>
      <c r="F32" s="24">
        <f t="shared" si="1"/>
        <v>2.3296284374883403E-2</v>
      </c>
    </row>
    <row r="33" spans="1:6" x14ac:dyDescent="0.2">
      <c r="A33" s="51" t="s">
        <v>1</v>
      </c>
      <c r="B33" s="25" t="s">
        <v>36</v>
      </c>
      <c r="C33" s="26">
        <v>509261645</v>
      </c>
      <c r="D33" s="26">
        <v>514462096</v>
      </c>
      <c r="E33" s="26">
        <f t="shared" si="0"/>
        <v>5200451</v>
      </c>
      <c r="F33" s="27">
        <f t="shared" si="1"/>
        <v>1.0211746851660042E-2</v>
      </c>
    </row>
    <row r="34" spans="1:6" x14ac:dyDescent="0.2">
      <c r="A34" s="52" t="s">
        <v>72</v>
      </c>
      <c r="B34" s="28" t="s">
        <v>76</v>
      </c>
      <c r="C34" s="26">
        <f>SUM(C35:C50)</f>
        <v>134323519</v>
      </c>
      <c r="D34" s="26">
        <f>SUM(D35:D50)</f>
        <v>144116211</v>
      </c>
      <c r="E34" s="26">
        <f t="shared" si="0"/>
        <v>9792692</v>
      </c>
      <c r="F34" s="27">
        <f t="shared" si="1"/>
        <v>7.2903777930356295E-2</v>
      </c>
    </row>
    <row r="35" spans="1:6" x14ac:dyDescent="0.2">
      <c r="A35" s="48">
        <v>1</v>
      </c>
      <c r="B35" s="16" t="s">
        <v>37</v>
      </c>
      <c r="C35" s="17">
        <v>37913210</v>
      </c>
      <c r="D35" s="17">
        <v>40906847</v>
      </c>
      <c r="E35" s="17">
        <f t="shared" si="0"/>
        <v>2993637</v>
      </c>
      <c r="F35" s="18">
        <f t="shared" si="1"/>
        <v>7.8960262135545856E-2</v>
      </c>
    </row>
    <row r="36" spans="1:6" x14ac:dyDescent="0.2">
      <c r="A36" s="48">
        <v>2</v>
      </c>
      <c r="B36" s="16" t="s">
        <v>38</v>
      </c>
      <c r="C36" s="17">
        <v>31420570</v>
      </c>
      <c r="D36" s="17">
        <v>32473336</v>
      </c>
      <c r="E36" s="17">
        <f t="shared" si="0"/>
        <v>1052766</v>
      </c>
      <c r="F36" s="18">
        <f t="shared" si="1"/>
        <v>3.3505630228859662E-2</v>
      </c>
    </row>
    <row r="37" spans="1:6" x14ac:dyDescent="0.2">
      <c r="A37" s="48">
        <v>3</v>
      </c>
      <c r="B37" s="16" t="s">
        <v>39</v>
      </c>
      <c r="C37" s="17">
        <v>29578921</v>
      </c>
      <c r="D37" s="17">
        <v>38758046</v>
      </c>
      <c r="E37" s="17">
        <f t="shared" si="0"/>
        <v>9179125</v>
      </c>
      <c r="F37" s="18">
        <f t="shared" si="1"/>
        <v>0.31032656667902114</v>
      </c>
    </row>
    <row r="38" spans="1:6" x14ac:dyDescent="0.2">
      <c r="A38" s="49">
        <v>4</v>
      </c>
      <c r="B38" s="16" t="s">
        <v>40</v>
      </c>
      <c r="C38" s="17">
        <v>27451159</v>
      </c>
      <c r="D38" s="17">
        <v>26730708</v>
      </c>
      <c r="E38" s="17">
        <f t="shared" si="0"/>
        <v>-720451</v>
      </c>
      <c r="F38" s="18">
        <f t="shared" si="1"/>
        <v>-2.6244829954174209E-2</v>
      </c>
    </row>
    <row r="39" spans="1:6" x14ac:dyDescent="0.2">
      <c r="A39" s="48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49">
        <v>6</v>
      </c>
      <c r="B40" s="16" t="s">
        <v>42</v>
      </c>
      <c r="C40" s="17">
        <v>143876</v>
      </c>
      <c r="D40" s="17">
        <v>143127</v>
      </c>
      <c r="E40" s="17">
        <f t="shared" si="0"/>
        <v>-749</v>
      </c>
      <c r="F40" s="18">
        <f t="shared" si="1"/>
        <v>-5.2058717228724571E-3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48">
        <v>9</v>
      </c>
      <c r="B43" s="16" t="s">
        <v>45</v>
      </c>
      <c r="C43" s="17">
        <v>4424946</v>
      </c>
      <c r="D43" s="17">
        <v>2656481</v>
      </c>
      <c r="E43" s="17">
        <f t="shared" si="0"/>
        <v>-1768465</v>
      </c>
      <c r="F43" s="18">
        <f t="shared" si="1"/>
        <v>-0.39965798452681678</v>
      </c>
    </row>
    <row r="44" spans="1:6" x14ac:dyDescent="0.2">
      <c r="A44" s="48">
        <v>10</v>
      </c>
      <c r="B44" s="16" t="s">
        <v>46</v>
      </c>
      <c r="C44" s="17">
        <v>50801</v>
      </c>
      <c r="D44" s="17">
        <v>112818</v>
      </c>
      <c r="E44" s="17">
        <f t="shared" si="0"/>
        <v>62017</v>
      </c>
      <c r="F44" s="18">
        <f t="shared" si="1"/>
        <v>1.2207830554516645</v>
      </c>
    </row>
    <row r="45" spans="1:6" x14ac:dyDescent="0.2">
      <c r="A45" s="48">
        <v>11</v>
      </c>
      <c r="B45" s="16" t="s">
        <v>81</v>
      </c>
      <c r="C45" s="17">
        <v>522621</v>
      </c>
      <c r="D45" s="17">
        <v>739433</v>
      </c>
      <c r="E45" s="17">
        <f t="shared" si="0"/>
        <v>216812</v>
      </c>
      <c r="F45" s="18">
        <f t="shared" si="1"/>
        <v>0.41485512445921624</v>
      </c>
    </row>
    <row r="46" spans="1:6" x14ac:dyDescent="0.2">
      <c r="A46" s="48">
        <v>12</v>
      </c>
      <c r="B46" s="16" t="s">
        <v>47</v>
      </c>
      <c r="C46" s="17">
        <v>2474791</v>
      </c>
      <c r="D46" s="17">
        <v>1168378</v>
      </c>
      <c r="E46" s="17">
        <f t="shared" si="0"/>
        <v>-1306413</v>
      </c>
      <c r="F46" s="18">
        <f t="shared" si="1"/>
        <v>-0.52788821359056182</v>
      </c>
    </row>
    <row r="47" spans="1:6" x14ac:dyDescent="0.2">
      <c r="A47" s="48">
        <v>13</v>
      </c>
      <c r="B47" s="16" t="s">
        <v>48</v>
      </c>
      <c r="C47" s="17">
        <v>7470</v>
      </c>
      <c r="D47" s="17">
        <v>2406</v>
      </c>
      <c r="E47" s="17">
        <f t="shared" si="0"/>
        <v>-5064</v>
      </c>
      <c r="F47" s="18">
        <f t="shared" si="1"/>
        <v>-0.6779116465863454</v>
      </c>
    </row>
    <row r="48" spans="1:6" x14ac:dyDescent="0.2">
      <c r="A48" s="48">
        <v>14</v>
      </c>
      <c r="B48" s="16" t="s">
        <v>49</v>
      </c>
      <c r="C48" s="17">
        <v>-83</v>
      </c>
      <c r="D48" s="17">
        <v>0</v>
      </c>
      <c r="E48" s="17">
        <f t="shared" si="0"/>
        <v>83</v>
      </c>
      <c r="F48" s="18">
        <f t="shared" si="1"/>
        <v>-1</v>
      </c>
    </row>
    <row r="49" spans="1:6" x14ac:dyDescent="0.2">
      <c r="A49" s="48">
        <v>15</v>
      </c>
      <c r="B49" s="16" t="s">
        <v>50</v>
      </c>
      <c r="C49" s="17">
        <v>346223</v>
      </c>
      <c r="D49" s="17">
        <v>419330</v>
      </c>
      <c r="E49" s="17">
        <f t="shared" si="0"/>
        <v>73107</v>
      </c>
      <c r="F49" s="18">
        <f t="shared" si="1"/>
        <v>0.21115581576036258</v>
      </c>
    </row>
    <row r="50" spans="1:6" x14ac:dyDescent="0.2">
      <c r="A50" s="48">
        <v>16</v>
      </c>
      <c r="B50" s="16" t="s">
        <v>51</v>
      </c>
      <c r="C50" s="17">
        <v>-10986</v>
      </c>
      <c r="D50" s="17">
        <v>5301</v>
      </c>
      <c r="E50" s="17">
        <f t="shared" si="0"/>
        <v>16287</v>
      </c>
      <c r="F50" s="18">
        <f t="shared" si="1"/>
        <v>-1.4825232113599127</v>
      </c>
    </row>
    <row r="51" spans="1:6" x14ac:dyDescent="0.2">
      <c r="A51" s="50" t="s">
        <v>2</v>
      </c>
      <c r="B51" s="22" t="s">
        <v>52</v>
      </c>
      <c r="C51" s="23">
        <f>C52+C56</f>
        <v>136109923</v>
      </c>
      <c r="D51" s="23">
        <f>D52+D56</f>
        <v>140731561</v>
      </c>
      <c r="E51" s="23">
        <f t="shared" si="0"/>
        <v>4621638</v>
      </c>
      <c r="F51" s="24">
        <f t="shared" si="1"/>
        <v>3.3955187822712896E-2</v>
      </c>
    </row>
    <row r="52" spans="1:6" x14ac:dyDescent="0.2">
      <c r="A52" s="49">
        <v>1</v>
      </c>
      <c r="B52" s="28" t="s">
        <v>53</v>
      </c>
      <c r="C52" s="26">
        <v>126184923</v>
      </c>
      <c r="D52" s="26">
        <v>140716561</v>
      </c>
      <c r="E52" s="26">
        <f t="shared" si="0"/>
        <v>14531638</v>
      </c>
      <c r="F52" s="27">
        <f t="shared" si="1"/>
        <v>0.11516144444610066</v>
      </c>
    </row>
    <row r="53" spans="1:6" x14ac:dyDescent="0.2">
      <c r="A53" s="49" t="s">
        <v>3</v>
      </c>
      <c r="B53" s="16" t="s">
        <v>54</v>
      </c>
      <c r="C53" s="17">
        <v>116890353</v>
      </c>
      <c r="D53" s="17">
        <v>116890353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4455344</v>
      </c>
      <c r="D54" s="17">
        <v>3624014</v>
      </c>
      <c r="E54" s="17">
        <f t="shared" si="0"/>
        <v>-831330</v>
      </c>
      <c r="F54" s="18">
        <f t="shared" si="1"/>
        <v>-0.18659165263108757</v>
      </c>
    </row>
    <row r="55" spans="1:6" x14ac:dyDescent="0.2">
      <c r="A55" s="49" t="s">
        <v>5</v>
      </c>
      <c r="B55" s="16" t="s">
        <v>56</v>
      </c>
      <c r="C55" s="17">
        <v>4839226</v>
      </c>
      <c r="D55" s="17">
        <v>20202194</v>
      </c>
      <c r="E55" s="17">
        <f t="shared" si="0"/>
        <v>15362968</v>
      </c>
      <c r="F55" s="18">
        <f t="shared" si="1"/>
        <v>3.1746746277193916</v>
      </c>
    </row>
    <row r="56" spans="1:6" x14ac:dyDescent="0.2">
      <c r="A56" s="49" t="s">
        <v>6</v>
      </c>
      <c r="B56" s="28" t="s">
        <v>57</v>
      </c>
      <c r="C56" s="26">
        <v>9925000</v>
      </c>
      <c r="D56" s="26">
        <v>15000</v>
      </c>
      <c r="E56" s="26">
        <f t="shared" si="0"/>
        <v>-9910000</v>
      </c>
      <c r="F56" s="27">
        <f t="shared" si="1"/>
        <v>-0.99848866498740552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1185654955</v>
      </c>
      <c r="D59" s="33">
        <f>D4+D32+D51</f>
        <v>1205114274</v>
      </c>
      <c r="E59" s="33">
        <f t="shared" si="0"/>
        <v>19459319</v>
      </c>
      <c r="F59" s="34">
        <f t="shared" si="1"/>
        <v>1.6412295093052531E-2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213815174</v>
      </c>
      <c r="D60" s="14">
        <f>D61+D67</f>
        <v>18385420</v>
      </c>
      <c r="E60" s="14">
        <f t="shared" si="0"/>
        <v>-195429754</v>
      </c>
      <c r="F60" s="15">
        <f t="shared" si="1"/>
        <v>-0.9140125574062391</v>
      </c>
    </row>
    <row r="61" spans="1:6" s="35" customFormat="1" x14ac:dyDescent="0.2">
      <c r="A61" s="55"/>
      <c r="B61" s="36" t="s">
        <v>61</v>
      </c>
      <c r="C61" s="37">
        <v>2762706</v>
      </c>
      <c r="D61" s="37">
        <v>1831830</v>
      </c>
      <c r="E61" s="37">
        <f t="shared" si="0"/>
        <v>-930876</v>
      </c>
      <c r="F61" s="38">
        <f t="shared" si="1"/>
        <v>-0.33694356185565888</v>
      </c>
    </row>
    <row r="62" spans="1:6" x14ac:dyDescent="0.2">
      <c r="A62" s="48">
        <v>1</v>
      </c>
      <c r="B62" s="16" t="s">
        <v>62</v>
      </c>
      <c r="C62" s="17">
        <v>2003606</v>
      </c>
      <c r="D62" s="17">
        <v>1831830</v>
      </c>
      <c r="E62" s="17">
        <f t="shared" si="0"/>
        <v>-171776</v>
      </c>
      <c r="F62" s="18">
        <f t="shared" si="1"/>
        <v>-8.5733422638981871E-2</v>
      </c>
    </row>
    <row r="63" spans="1:6" x14ac:dyDescent="0.2">
      <c r="A63" s="49">
        <v>2</v>
      </c>
      <c r="B63" s="16" t="s">
        <v>64</v>
      </c>
      <c r="C63" s="17">
        <v>759100</v>
      </c>
      <c r="D63" s="17">
        <v>0</v>
      </c>
      <c r="E63" s="17">
        <f t="shared" si="0"/>
        <v>-759100</v>
      </c>
      <c r="F63" s="18">
        <f t="shared" si="1"/>
        <v>-1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211052468</v>
      </c>
      <c r="D67" s="37">
        <v>16553590</v>
      </c>
      <c r="E67" s="37">
        <f t="shared" si="0"/>
        <v>-194498878</v>
      </c>
      <c r="F67" s="38">
        <f t="shared" si="1"/>
        <v>-0.92156647038119455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211052468</v>
      </c>
      <c r="D70" s="40">
        <v>16553590</v>
      </c>
      <c r="E70" s="40">
        <f t="shared" si="2"/>
        <v>-194498878</v>
      </c>
      <c r="F70" s="41">
        <f t="shared" si="3"/>
        <v>-0.92156647038119455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1399470129</v>
      </c>
      <c r="D71" s="43">
        <f>D59+D60</f>
        <v>1223499694</v>
      </c>
      <c r="E71" s="43">
        <f t="shared" si="2"/>
        <v>-175970435</v>
      </c>
      <c r="F71" s="44">
        <f t="shared" si="3"/>
        <v>-0.12574075812946484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143" priority="3" stopIfTrue="1"/>
    <cfRule type="duplicateValues" dxfId="142" priority="4" stopIfTrue="1"/>
  </conditionalFormatting>
  <conditionalFormatting sqref="B8">
    <cfRule type="duplicateValues" dxfId="141" priority="5" stopIfTrue="1"/>
  </conditionalFormatting>
  <conditionalFormatting sqref="B27">
    <cfRule type="duplicateValues" dxfId="140" priority="6" stopIfTrue="1"/>
    <cfRule type="duplicateValues" dxfId="139" priority="7" stopIfTrue="1"/>
  </conditionalFormatting>
  <conditionalFormatting sqref="B27">
    <cfRule type="duplicateValues" dxfId="138" priority="8" stopIfTrue="1"/>
  </conditionalFormatting>
  <conditionalFormatting sqref="B66">
    <cfRule type="duplicateValues" dxfId="137" priority="9" stopIfTrue="1"/>
    <cfRule type="duplicateValues" dxfId="136" priority="10" stopIfTrue="1"/>
  </conditionalFormatting>
  <conditionalFormatting sqref="B66">
    <cfRule type="duplicateValues" dxfId="135" priority="11" stopIfTrue="1"/>
  </conditionalFormatting>
  <conditionalFormatting sqref="B57">
    <cfRule type="duplicateValues" dxfId="134" priority="12" stopIfTrue="1"/>
    <cfRule type="duplicateValues" dxfId="133" priority="13" stopIfTrue="1"/>
  </conditionalFormatting>
  <conditionalFormatting sqref="B57">
    <cfRule type="duplicateValues" dxfId="132" priority="14" stopIfTrue="1"/>
  </conditionalFormatting>
  <conditionalFormatting sqref="B71">
    <cfRule type="duplicateValues" dxfId="131" priority="1" stopIfTrue="1"/>
  </conditionalFormatting>
  <conditionalFormatting sqref="B71">
    <cfRule type="duplicateValues" dxfId="130" priority="2" stopIfTrue="1"/>
  </conditionalFormatting>
  <conditionalFormatting sqref="B67:B70 B6:B7 B58:B65 B9:B26 B28:B56">
    <cfRule type="duplicateValues" dxfId="129" priority="15" stopIfTrue="1"/>
    <cfRule type="duplicateValues" dxfId="128" priority="16" stopIfTrue="1"/>
  </conditionalFormatting>
  <conditionalFormatting sqref="B67:B70 B4:B7 B58:B65 B9:B26 B28:B56">
    <cfRule type="duplicateValues" dxfId="127" priority="17" stopIfTrue="1"/>
  </conditionalFormatting>
  <conditionalFormatting sqref="B58:B70 B5:B56">
    <cfRule type="duplicateValues" dxfId="126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K20" sqref="K20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x14ac:dyDescent="0.2">
      <c r="A1" s="78" t="s">
        <v>98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794558747</v>
      </c>
      <c r="D4" s="14">
        <f>SUM(D5:D31)</f>
        <v>807707344</v>
      </c>
      <c r="E4" s="14">
        <f>D4-C4</f>
        <v>13148597</v>
      </c>
      <c r="F4" s="15">
        <f>D4/C4-100%</f>
        <v>1.6548300612943878E-2</v>
      </c>
    </row>
    <row r="5" spans="1:6" x14ac:dyDescent="0.2">
      <c r="A5" s="48">
        <v>1</v>
      </c>
      <c r="B5" s="16" t="s">
        <v>10</v>
      </c>
      <c r="C5" s="17">
        <v>27962950</v>
      </c>
      <c r="D5" s="17">
        <v>24658785</v>
      </c>
      <c r="E5" s="17">
        <f t="shared" ref="E5:E68" si="0">D5-C5</f>
        <v>-3304165</v>
      </c>
      <c r="F5" s="18">
        <f t="shared" ref="F5:F68" si="1">D5/C5-100%</f>
        <v>-0.11816224683018062</v>
      </c>
    </row>
    <row r="6" spans="1:6" x14ac:dyDescent="0.2">
      <c r="A6" s="49">
        <v>2</v>
      </c>
      <c r="B6" s="16" t="s">
        <v>11</v>
      </c>
      <c r="C6" s="17">
        <v>366813569</v>
      </c>
      <c r="D6" s="17">
        <v>409868798</v>
      </c>
      <c r="E6" s="17">
        <f t="shared" si="0"/>
        <v>43055229</v>
      </c>
      <c r="F6" s="18">
        <f t="shared" si="1"/>
        <v>0.11737632584687718</v>
      </c>
    </row>
    <row r="7" spans="1:6" x14ac:dyDescent="0.2">
      <c r="A7" s="48">
        <v>3</v>
      </c>
      <c r="B7" s="16" t="s">
        <v>12</v>
      </c>
      <c r="C7" s="17">
        <v>7125938</v>
      </c>
      <c r="D7" s="17">
        <v>2282752</v>
      </c>
      <c r="E7" s="17">
        <f t="shared" si="0"/>
        <v>-4843186</v>
      </c>
      <c r="F7" s="18">
        <f t="shared" si="1"/>
        <v>-0.67965592740211878</v>
      </c>
    </row>
    <row r="8" spans="1:6" x14ac:dyDescent="0.2">
      <c r="A8" s="48">
        <v>4</v>
      </c>
      <c r="B8" s="16" t="s">
        <v>13</v>
      </c>
      <c r="C8" s="17">
        <v>15547946</v>
      </c>
      <c r="D8" s="17">
        <v>29819487</v>
      </c>
      <c r="E8" s="17">
        <f t="shared" si="0"/>
        <v>14271541</v>
      </c>
      <c r="F8" s="18">
        <f t="shared" si="1"/>
        <v>0.91790523327004103</v>
      </c>
    </row>
    <row r="9" spans="1:6" x14ac:dyDescent="0.2">
      <c r="A9" s="48">
        <v>5</v>
      </c>
      <c r="B9" s="16" t="s">
        <v>14</v>
      </c>
      <c r="C9" s="17">
        <v>22629882</v>
      </c>
      <c r="D9" s="17">
        <v>1701145</v>
      </c>
      <c r="E9" s="17">
        <f t="shared" si="0"/>
        <v>-20928737</v>
      </c>
      <c r="F9" s="18">
        <f t="shared" si="1"/>
        <v>-0.92482749136738762</v>
      </c>
    </row>
    <row r="10" spans="1:6" x14ac:dyDescent="0.2">
      <c r="A10" s="48">
        <v>6</v>
      </c>
      <c r="B10" s="16" t="s">
        <v>83</v>
      </c>
      <c r="C10" s="17">
        <v>102826663</v>
      </c>
      <c r="D10" s="17">
        <v>92206228</v>
      </c>
      <c r="E10" s="17">
        <f t="shared" si="0"/>
        <v>-10620435</v>
      </c>
      <c r="F10" s="18">
        <f t="shared" si="1"/>
        <v>-0.10328483576287995</v>
      </c>
    </row>
    <row r="11" spans="1:6" x14ac:dyDescent="0.2">
      <c r="A11" s="48">
        <v>7</v>
      </c>
      <c r="B11" s="16" t="s">
        <v>15</v>
      </c>
      <c r="C11" s="17">
        <v>286412</v>
      </c>
      <c r="D11" s="17">
        <v>73819</v>
      </c>
      <c r="E11" s="17">
        <f t="shared" si="0"/>
        <v>-212593</v>
      </c>
      <c r="F11" s="18">
        <f t="shared" si="1"/>
        <v>-0.74226289401282064</v>
      </c>
    </row>
    <row r="12" spans="1:6" x14ac:dyDescent="0.2">
      <c r="A12" s="49">
        <v>8</v>
      </c>
      <c r="B12" s="16" t="s">
        <v>16</v>
      </c>
      <c r="C12" s="17">
        <v>32806422</v>
      </c>
      <c r="D12" s="17">
        <v>29372703</v>
      </c>
      <c r="E12" s="17">
        <f t="shared" si="0"/>
        <v>-3433719</v>
      </c>
      <c r="F12" s="18">
        <f t="shared" si="1"/>
        <v>-0.10466606202895279</v>
      </c>
    </row>
    <row r="13" spans="1:6" ht="25.5" x14ac:dyDescent="0.2">
      <c r="A13" s="48">
        <v>9</v>
      </c>
      <c r="B13" s="16" t="s">
        <v>17</v>
      </c>
      <c r="C13" s="17">
        <v>36103191</v>
      </c>
      <c r="D13" s="17">
        <v>40884886</v>
      </c>
      <c r="E13" s="17">
        <f t="shared" si="0"/>
        <v>4781695</v>
      </c>
      <c r="F13" s="18">
        <f t="shared" si="1"/>
        <v>0.13244521793101338</v>
      </c>
    </row>
    <row r="14" spans="1:6" x14ac:dyDescent="0.2">
      <c r="A14" s="49">
        <v>10</v>
      </c>
      <c r="B14" s="16" t="s">
        <v>18</v>
      </c>
      <c r="C14" s="17">
        <v>24956574</v>
      </c>
      <c r="D14" s="17">
        <v>23400143</v>
      </c>
      <c r="E14" s="17">
        <f t="shared" si="0"/>
        <v>-1556431</v>
      </c>
      <c r="F14" s="18">
        <f t="shared" si="1"/>
        <v>-6.2365571492305039E-2</v>
      </c>
    </row>
    <row r="15" spans="1:6" ht="25.5" x14ac:dyDescent="0.2">
      <c r="A15" s="49">
        <v>11</v>
      </c>
      <c r="B15" s="16" t="s">
        <v>19</v>
      </c>
      <c r="C15" s="17">
        <v>60274547</v>
      </c>
      <c r="D15" s="17">
        <v>61450064</v>
      </c>
      <c r="E15" s="17">
        <f t="shared" si="0"/>
        <v>1175517</v>
      </c>
      <c r="F15" s="18">
        <f t="shared" si="1"/>
        <v>1.9502709825425901E-2</v>
      </c>
    </row>
    <row r="16" spans="1:6" x14ac:dyDescent="0.2">
      <c r="A16" s="48">
        <v>12</v>
      </c>
      <c r="B16" s="16" t="s">
        <v>20</v>
      </c>
      <c r="C16" s="17">
        <v>14425935</v>
      </c>
      <c r="D16" s="17">
        <v>18821027</v>
      </c>
      <c r="E16" s="17">
        <f t="shared" si="0"/>
        <v>4395092</v>
      </c>
      <c r="F16" s="18">
        <f t="shared" si="1"/>
        <v>0.30466600605090766</v>
      </c>
    </row>
    <row r="17" spans="1:6" x14ac:dyDescent="0.2">
      <c r="A17" s="49">
        <v>13</v>
      </c>
      <c r="B17" s="16" t="s">
        <v>21</v>
      </c>
      <c r="C17" s="17">
        <v>15151442</v>
      </c>
      <c r="D17" s="17">
        <v>604312</v>
      </c>
      <c r="E17" s="17">
        <f t="shared" si="0"/>
        <v>-14547130</v>
      </c>
      <c r="F17" s="18">
        <f t="shared" si="1"/>
        <v>-0.96011521543626011</v>
      </c>
    </row>
    <row r="18" spans="1:6" x14ac:dyDescent="0.2">
      <c r="A18" s="49">
        <v>14</v>
      </c>
      <c r="B18" s="16" t="s">
        <v>22</v>
      </c>
      <c r="C18" s="17">
        <v>657585</v>
      </c>
      <c r="D18" s="17">
        <v>133857</v>
      </c>
      <c r="E18" s="17">
        <f t="shared" si="0"/>
        <v>-523728</v>
      </c>
      <c r="F18" s="18">
        <f t="shared" si="1"/>
        <v>-0.79644152466981455</v>
      </c>
    </row>
    <row r="19" spans="1:6" x14ac:dyDescent="0.2">
      <c r="A19" s="48">
        <v>15</v>
      </c>
      <c r="B19" s="16" t="s">
        <v>23</v>
      </c>
      <c r="C19" s="17">
        <v>7066384</v>
      </c>
      <c r="D19" s="17">
        <v>6878593</v>
      </c>
      <c r="E19" s="17">
        <f t="shared" si="0"/>
        <v>-187791</v>
      </c>
      <c r="F19" s="18">
        <f t="shared" si="1"/>
        <v>-2.6575261123652494E-2</v>
      </c>
    </row>
    <row r="20" spans="1:6" x14ac:dyDescent="0.2">
      <c r="A20" s="49">
        <v>16</v>
      </c>
      <c r="B20" s="16" t="s">
        <v>24</v>
      </c>
      <c r="C20" s="17">
        <v>707000</v>
      </c>
      <c r="D20" s="17">
        <v>290000</v>
      </c>
      <c r="E20" s="17">
        <f t="shared" si="0"/>
        <v>-417000</v>
      </c>
      <c r="F20" s="18">
        <f t="shared" si="1"/>
        <v>-0.58981612446958986</v>
      </c>
    </row>
    <row r="21" spans="1:6" x14ac:dyDescent="0.2">
      <c r="A21" s="49">
        <v>17</v>
      </c>
      <c r="B21" s="16" t="s">
        <v>25</v>
      </c>
      <c r="C21" s="17">
        <v>13450882</v>
      </c>
      <c r="D21" s="17">
        <v>9880591</v>
      </c>
      <c r="E21" s="17">
        <f t="shared" si="0"/>
        <v>-3570291</v>
      </c>
      <c r="F21" s="18">
        <f t="shared" si="1"/>
        <v>-0.2654317389744405</v>
      </c>
    </row>
    <row r="22" spans="1:6" x14ac:dyDescent="0.2">
      <c r="A22" s="49">
        <v>18</v>
      </c>
      <c r="B22" s="16" t="s">
        <v>26</v>
      </c>
      <c r="C22" s="17">
        <v>2168760</v>
      </c>
      <c r="D22" s="17">
        <v>1960030</v>
      </c>
      <c r="E22" s="17">
        <f t="shared" si="0"/>
        <v>-208730</v>
      </c>
      <c r="F22" s="18">
        <f t="shared" si="1"/>
        <v>-9.624393662738151E-2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1397008</v>
      </c>
      <c r="D26" s="17">
        <v>236810</v>
      </c>
      <c r="E26" s="17">
        <f t="shared" si="0"/>
        <v>-1160198</v>
      </c>
      <c r="F26" s="18">
        <f t="shared" si="1"/>
        <v>-0.83048772805882287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8854250</v>
      </c>
      <c r="E27" s="17">
        <f t="shared" si="0"/>
        <v>8854250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1097419</v>
      </c>
      <c r="D28" s="17">
        <v>-450478</v>
      </c>
      <c r="E28" s="17">
        <f t="shared" si="0"/>
        <v>-1547897</v>
      </c>
      <c r="F28" s="18">
        <f t="shared" si="1"/>
        <v>-1.4104886100933189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41102238</v>
      </c>
      <c r="D30" s="17">
        <v>44779542</v>
      </c>
      <c r="E30" s="17">
        <f t="shared" si="0"/>
        <v>3677304</v>
      </c>
      <c r="F30" s="18">
        <f t="shared" si="1"/>
        <v>8.9467245068261203E-2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1395392316</v>
      </c>
      <c r="D32" s="23">
        <f>D33+D34</f>
        <v>1451241313</v>
      </c>
      <c r="E32" s="23">
        <f t="shared" si="0"/>
        <v>55848997</v>
      </c>
      <c r="F32" s="24">
        <f t="shared" si="1"/>
        <v>4.0023867380963862E-2</v>
      </c>
    </row>
    <row r="33" spans="1:6" x14ac:dyDescent="0.2">
      <c r="A33" s="51" t="s">
        <v>1</v>
      </c>
      <c r="B33" s="25" t="s">
        <v>36</v>
      </c>
      <c r="C33" s="26">
        <v>1068075693</v>
      </c>
      <c r="D33" s="26">
        <v>1088435857</v>
      </c>
      <c r="E33" s="26">
        <f t="shared" si="0"/>
        <v>20360164</v>
      </c>
      <c r="F33" s="27">
        <f t="shared" si="1"/>
        <v>1.9062472944040731E-2</v>
      </c>
    </row>
    <row r="34" spans="1:6" x14ac:dyDescent="0.2">
      <c r="A34" s="52" t="s">
        <v>72</v>
      </c>
      <c r="B34" s="28" t="s">
        <v>76</v>
      </c>
      <c r="C34" s="26">
        <v>327316623</v>
      </c>
      <c r="D34" s="26">
        <v>362805456</v>
      </c>
      <c r="E34" s="26">
        <f t="shared" si="0"/>
        <v>35488833</v>
      </c>
      <c r="F34" s="27">
        <f t="shared" si="1"/>
        <v>0.10842355843320561</v>
      </c>
    </row>
    <row r="35" spans="1:6" x14ac:dyDescent="0.2">
      <c r="A35" s="48">
        <v>1</v>
      </c>
      <c r="B35" s="16" t="s">
        <v>37</v>
      </c>
      <c r="C35" s="17">
        <v>83984826</v>
      </c>
      <c r="D35" s="17">
        <v>94221254</v>
      </c>
      <c r="E35" s="17">
        <f t="shared" si="0"/>
        <v>10236428</v>
      </c>
      <c r="F35" s="18">
        <f t="shared" si="1"/>
        <v>0.12188425561541316</v>
      </c>
    </row>
    <row r="36" spans="1:6" x14ac:dyDescent="0.2">
      <c r="A36" s="48">
        <v>2</v>
      </c>
      <c r="B36" s="16" t="s">
        <v>38</v>
      </c>
      <c r="C36" s="17">
        <v>83143756</v>
      </c>
      <c r="D36" s="17">
        <v>98480114</v>
      </c>
      <c r="E36" s="17">
        <f t="shared" si="0"/>
        <v>15336358</v>
      </c>
      <c r="F36" s="18">
        <f t="shared" si="1"/>
        <v>0.18445591993703059</v>
      </c>
    </row>
    <row r="37" spans="1:6" x14ac:dyDescent="0.2">
      <c r="A37" s="48">
        <v>3</v>
      </c>
      <c r="B37" s="16" t="s">
        <v>39</v>
      </c>
      <c r="C37" s="17">
        <v>63322891</v>
      </c>
      <c r="D37" s="17">
        <v>82044930</v>
      </c>
      <c r="E37" s="17">
        <f t="shared" si="0"/>
        <v>18722039</v>
      </c>
      <c r="F37" s="18">
        <f t="shared" si="1"/>
        <v>0.29565989019673777</v>
      </c>
    </row>
    <row r="38" spans="1:6" x14ac:dyDescent="0.2">
      <c r="A38" s="49">
        <v>4</v>
      </c>
      <c r="B38" s="16" t="s">
        <v>40</v>
      </c>
      <c r="C38" s="17">
        <v>39798160</v>
      </c>
      <c r="D38" s="17">
        <v>52236036</v>
      </c>
      <c r="E38" s="17">
        <f t="shared" si="0"/>
        <v>12437876</v>
      </c>
      <c r="F38" s="18">
        <f t="shared" si="1"/>
        <v>0.31252389557708193</v>
      </c>
    </row>
    <row r="39" spans="1:6" x14ac:dyDescent="0.2">
      <c r="A39" s="48">
        <v>5</v>
      </c>
      <c r="B39" s="16" t="s">
        <v>41</v>
      </c>
      <c r="C39" s="17">
        <v>40839717</v>
      </c>
      <c r="D39" s="17">
        <v>20555787</v>
      </c>
      <c r="E39" s="17">
        <f t="shared" si="0"/>
        <v>-20283930</v>
      </c>
      <c r="F39" s="18">
        <f t="shared" si="1"/>
        <v>-0.49667165911066424</v>
      </c>
    </row>
    <row r="40" spans="1:6" x14ac:dyDescent="0.2">
      <c r="A40" s="49">
        <v>6</v>
      </c>
      <c r="B40" s="16" t="s">
        <v>42</v>
      </c>
      <c r="C40" s="17">
        <v>219028</v>
      </c>
      <c r="D40" s="17">
        <v>-165242</v>
      </c>
      <c r="E40" s="17">
        <f t="shared" si="0"/>
        <v>-384270</v>
      </c>
      <c r="F40" s="18">
        <f t="shared" si="1"/>
        <v>-1.7544332231495516</v>
      </c>
    </row>
    <row r="41" spans="1:6" ht="12" customHeight="1" x14ac:dyDescent="0.2">
      <c r="A41" s="48">
        <v>7</v>
      </c>
      <c r="B41" s="16" t="s">
        <v>43</v>
      </c>
      <c r="C41" s="17">
        <v>1405</v>
      </c>
      <c r="D41" s="17">
        <v>0</v>
      </c>
      <c r="E41" s="17">
        <f t="shared" si="0"/>
        <v>-1405</v>
      </c>
      <c r="F41" s="18">
        <f t="shared" si="1"/>
        <v>-1</v>
      </c>
    </row>
    <row r="42" spans="1:6" x14ac:dyDescent="0.2">
      <c r="A42" s="48">
        <v>8</v>
      </c>
      <c r="B42" s="16" t="s">
        <v>44</v>
      </c>
      <c r="C42" s="17">
        <v>156784</v>
      </c>
      <c r="D42" s="17">
        <v>212318</v>
      </c>
      <c r="E42" s="17">
        <f t="shared" si="0"/>
        <v>55534</v>
      </c>
      <c r="F42" s="18">
        <f t="shared" si="1"/>
        <v>0.35420706194509655</v>
      </c>
    </row>
    <row r="43" spans="1:6" x14ac:dyDescent="0.2">
      <c r="A43" s="48">
        <v>9</v>
      </c>
      <c r="B43" s="16" t="s">
        <v>45</v>
      </c>
      <c r="C43" s="17">
        <v>5206331</v>
      </c>
      <c r="D43" s="17">
        <v>4127252</v>
      </c>
      <c r="E43" s="17">
        <f t="shared" si="0"/>
        <v>-1079079</v>
      </c>
      <c r="F43" s="18">
        <f t="shared" si="1"/>
        <v>-0.2072628497880753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3914580</v>
      </c>
      <c r="D45" s="17">
        <v>2781227</v>
      </c>
      <c r="E45" s="17">
        <f t="shared" si="0"/>
        <v>-1133353</v>
      </c>
      <c r="F45" s="18">
        <f t="shared" si="1"/>
        <v>-0.28952097032120938</v>
      </c>
    </row>
    <row r="46" spans="1:6" x14ac:dyDescent="0.2">
      <c r="A46" s="48">
        <v>12</v>
      </c>
      <c r="B46" s="16" t="s">
        <v>47</v>
      </c>
      <c r="C46" s="17">
        <v>6034362</v>
      </c>
      <c r="D46" s="17">
        <v>7173848</v>
      </c>
      <c r="E46" s="17">
        <f t="shared" si="0"/>
        <v>1139486</v>
      </c>
      <c r="F46" s="18">
        <f t="shared" si="1"/>
        <v>0.18883288738726645</v>
      </c>
    </row>
    <row r="47" spans="1:6" x14ac:dyDescent="0.2">
      <c r="A47" s="48">
        <v>13</v>
      </c>
      <c r="B47" s="16" t="s">
        <v>48</v>
      </c>
      <c r="C47" s="17">
        <v>488</v>
      </c>
      <c r="D47" s="17">
        <v>3861</v>
      </c>
      <c r="E47" s="17">
        <f t="shared" si="0"/>
        <v>3373</v>
      </c>
      <c r="F47" s="18">
        <f t="shared" si="1"/>
        <v>6.9118852459016393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714535</v>
      </c>
      <c r="D49" s="17">
        <v>1127601</v>
      </c>
      <c r="E49" s="17">
        <f t="shared" si="0"/>
        <v>413066</v>
      </c>
      <c r="F49" s="18">
        <f t="shared" si="1"/>
        <v>0.57809064636441887</v>
      </c>
    </row>
    <row r="50" spans="1:6" x14ac:dyDescent="0.2">
      <c r="A50" s="48">
        <v>16</v>
      </c>
      <c r="B50" s="16" t="s">
        <v>51</v>
      </c>
      <c r="C50" s="17">
        <v>-20240</v>
      </c>
      <c r="D50" s="17">
        <v>6470</v>
      </c>
      <c r="E50" s="17">
        <f t="shared" si="0"/>
        <v>26710</v>
      </c>
      <c r="F50" s="18">
        <f t="shared" si="1"/>
        <v>-1.3196640316205532</v>
      </c>
    </row>
    <row r="51" spans="1:6" x14ac:dyDescent="0.2">
      <c r="A51" s="50" t="s">
        <v>2</v>
      </c>
      <c r="B51" s="22" t="s">
        <v>52</v>
      </c>
      <c r="C51" s="23">
        <f>C52+C56+C57+C58</f>
        <v>200788222</v>
      </c>
      <c r="D51" s="23">
        <f>D52+D56+D57+D58</f>
        <v>218007836</v>
      </c>
      <c r="E51" s="23">
        <f t="shared" si="0"/>
        <v>17219614</v>
      </c>
      <c r="F51" s="24">
        <f t="shared" si="1"/>
        <v>8.5760080090753421E-2</v>
      </c>
    </row>
    <row r="52" spans="1:6" x14ac:dyDescent="0.2">
      <c r="A52" s="49">
        <v>1</v>
      </c>
      <c r="B52" s="28" t="s">
        <v>53</v>
      </c>
      <c r="C52" s="26">
        <v>196246222</v>
      </c>
      <c r="D52" s="26">
        <v>217065836</v>
      </c>
      <c r="E52" s="26">
        <f t="shared" si="0"/>
        <v>20819614</v>
      </c>
      <c r="F52" s="27">
        <f t="shared" si="1"/>
        <v>0.10608924741491332</v>
      </c>
    </row>
    <row r="53" spans="1:6" x14ac:dyDescent="0.2">
      <c r="A53" s="49" t="s">
        <v>3</v>
      </c>
      <c r="B53" s="16" t="s">
        <v>54</v>
      </c>
      <c r="C53" s="17">
        <v>152090964</v>
      </c>
      <c r="D53" s="17">
        <v>152090964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23753999</v>
      </c>
      <c r="D54" s="17">
        <v>26060137</v>
      </c>
      <c r="E54" s="17">
        <f t="shared" si="0"/>
        <v>2306138</v>
      </c>
      <c r="F54" s="18">
        <f t="shared" si="1"/>
        <v>9.7084200432945966E-2</v>
      </c>
    </row>
    <row r="55" spans="1:6" x14ac:dyDescent="0.2">
      <c r="A55" s="49" t="s">
        <v>5</v>
      </c>
      <c r="B55" s="16" t="s">
        <v>56</v>
      </c>
      <c r="C55" s="17">
        <v>20401259</v>
      </c>
      <c r="D55" s="17">
        <v>38914735</v>
      </c>
      <c r="E55" s="17">
        <f t="shared" si="0"/>
        <v>18513476</v>
      </c>
      <c r="F55" s="18">
        <f t="shared" si="1"/>
        <v>0.9074673283643917</v>
      </c>
    </row>
    <row r="56" spans="1:6" x14ac:dyDescent="0.2">
      <c r="A56" s="49" t="s">
        <v>6</v>
      </c>
      <c r="B56" s="28" t="s">
        <v>57</v>
      </c>
      <c r="C56" s="26">
        <v>4542000</v>
      </c>
      <c r="D56" s="26">
        <v>942000</v>
      </c>
      <c r="E56" s="26">
        <f t="shared" si="0"/>
        <v>-3600000</v>
      </c>
      <c r="F56" s="27">
        <f t="shared" si="1"/>
        <v>-0.79260237780713338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2390739285</v>
      </c>
      <c r="D59" s="33">
        <v>2476956493</v>
      </c>
      <c r="E59" s="33">
        <f t="shared" si="0"/>
        <v>86217208</v>
      </c>
      <c r="F59" s="34">
        <f t="shared" si="1"/>
        <v>3.6062990448580079E-2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319011157</v>
      </c>
      <c r="D60" s="14">
        <f>D61+D67</f>
        <v>287699704</v>
      </c>
      <c r="E60" s="14">
        <f t="shared" si="0"/>
        <v>-31311453</v>
      </c>
      <c r="F60" s="15">
        <f t="shared" si="1"/>
        <v>-9.8151592234123619E-2</v>
      </c>
    </row>
    <row r="61" spans="1:6" s="35" customFormat="1" x14ac:dyDescent="0.2">
      <c r="A61" s="55"/>
      <c r="B61" s="36" t="s">
        <v>61</v>
      </c>
      <c r="C61" s="37">
        <v>65049700</v>
      </c>
      <c r="D61" s="37">
        <v>39294080</v>
      </c>
      <c r="E61" s="37">
        <f t="shared" si="0"/>
        <v>-25755620</v>
      </c>
      <c r="F61" s="38">
        <f t="shared" si="1"/>
        <v>-0.39593756773666899</v>
      </c>
    </row>
    <row r="62" spans="1:6" x14ac:dyDescent="0.2">
      <c r="A62" s="48">
        <v>1</v>
      </c>
      <c r="B62" s="16" t="s">
        <v>62</v>
      </c>
      <c r="C62" s="17">
        <v>5602616</v>
      </c>
      <c r="D62" s="17">
        <v>7849967</v>
      </c>
      <c r="E62" s="17">
        <f t="shared" si="0"/>
        <v>2247351</v>
      </c>
      <c r="F62" s="18">
        <f t="shared" si="1"/>
        <v>0.40112529575469735</v>
      </c>
    </row>
    <row r="63" spans="1:6" x14ac:dyDescent="0.2">
      <c r="A63" s="49">
        <v>2</v>
      </c>
      <c r="B63" s="16" t="s">
        <v>64</v>
      </c>
      <c r="C63" s="17">
        <v>59447084</v>
      </c>
      <c r="D63" s="17">
        <v>31444113</v>
      </c>
      <c r="E63" s="17">
        <f t="shared" si="0"/>
        <v>-28002971</v>
      </c>
      <c r="F63" s="18">
        <f t="shared" si="1"/>
        <v>-0.47105710012622315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253961457</v>
      </c>
      <c r="D67" s="37">
        <v>248405624</v>
      </c>
      <c r="E67" s="37">
        <f t="shared" si="0"/>
        <v>-5555833</v>
      </c>
      <c r="F67" s="38">
        <f t="shared" si="1"/>
        <v>-2.1876677924398624E-2</v>
      </c>
    </row>
    <row r="68" spans="1:6" x14ac:dyDescent="0.2">
      <c r="A68" s="48">
        <v>6</v>
      </c>
      <c r="B68" s="16" t="s">
        <v>68</v>
      </c>
      <c r="C68" s="17">
        <v>1624</v>
      </c>
      <c r="D68" s="17">
        <v>1727</v>
      </c>
      <c r="E68" s="17">
        <f t="shared" si="0"/>
        <v>103</v>
      </c>
      <c r="F68" s="18">
        <f t="shared" si="1"/>
        <v>6.3423645320197064E-2</v>
      </c>
    </row>
    <row r="69" spans="1:6" x14ac:dyDescent="0.2">
      <c r="A69" s="48">
        <v>7</v>
      </c>
      <c r="B69" s="16" t="s">
        <v>69</v>
      </c>
      <c r="C69" s="17">
        <v>53249</v>
      </c>
      <c r="D69" s="17">
        <v>0</v>
      </c>
      <c r="E69" s="17">
        <f t="shared" ref="E69:E71" si="2">D69-C69</f>
        <v>-53249</v>
      </c>
      <c r="F69" s="18">
        <f t="shared" ref="F69:F71" si="3">D69/C69-100%</f>
        <v>-1</v>
      </c>
    </row>
    <row r="70" spans="1:6" ht="13.5" thickBot="1" x14ac:dyDescent="0.25">
      <c r="A70" s="48">
        <v>8</v>
      </c>
      <c r="B70" s="39" t="s">
        <v>70</v>
      </c>
      <c r="C70" s="40">
        <v>253906584</v>
      </c>
      <c r="D70" s="40">
        <v>248403897</v>
      </c>
      <c r="E70" s="40">
        <f t="shared" si="2"/>
        <v>-5502687</v>
      </c>
      <c r="F70" s="41">
        <f t="shared" si="3"/>
        <v>-2.1672092599221426E-2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2709750442</v>
      </c>
      <c r="D71" s="43">
        <f>D59+D60</f>
        <v>2764656197</v>
      </c>
      <c r="E71" s="43">
        <f t="shared" si="2"/>
        <v>54905755</v>
      </c>
      <c r="F71" s="44">
        <f t="shared" si="3"/>
        <v>2.0262292109628932E-2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125" priority="3" stopIfTrue="1"/>
    <cfRule type="duplicateValues" dxfId="124" priority="4" stopIfTrue="1"/>
  </conditionalFormatting>
  <conditionalFormatting sqref="B8">
    <cfRule type="duplicateValues" dxfId="123" priority="5" stopIfTrue="1"/>
  </conditionalFormatting>
  <conditionalFormatting sqref="B27">
    <cfRule type="duplicateValues" dxfId="122" priority="6" stopIfTrue="1"/>
    <cfRule type="duplicateValues" dxfId="121" priority="7" stopIfTrue="1"/>
  </conditionalFormatting>
  <conditionalFormatting sqref="B27">
    <cfRule type="duplicateValues" dxfId="120" priority="8" stopIfTrue="1"/>
  </conditionalFormatting>
  <conditionalFormatting sqref="B66">
    <cfRule type="duplicateValues" dxfId="119" priority="9" stopIfTrue="1"/>
    <cfRule type="duplicateValues" dxfId="118" priority="10" stopIfTrue="1"/>
  </conditionalFormatting>
  <conditionalFormatting sqref="B66">
    <cfRule type="duplicateValues" dxfId="117" priority="11" stopIfTrue="1"/>
  </conditionalFormatting>
  <conditionalFormatting sqref="B57">
    <cfRule type="duplicateValues" dxfId="116" priority="12" stopIfTrue="1"/>
    <cfRule type="duplicateValues" dxfId="115" priority="13" stopIfTrue="1"/>
  </conditionalFormatting>
  <conditionalFormatting sqref="B57">
    <cfRule type="duplicateValues" dxfId="114" priority="14" stopIfTrue="1"/>
  </conditionalFormatting>
  <conditionalFormatting sqref="B71">
    <cfRule type="duplicateValues" dxfId="113" priority="1" stopIfTrue="1"/>
  </conditionalFormatting>
  <conditionalFormatting sqref="B71">
    <cfRule type="duplicateValues" dxfId="112" priority="2" stopIfTrue="1"/>
  </conditionalFormatting>
  <conditionalFormatting sqref="B67:B70 B6:B7 B58:B65 B9:B26 B28:B56">
    <cfRule type="duplicateValues" dxfId="111" priority="15" stopIfTrue="1"/>
    <cfRule type="duplicateValues" dxfId="110" priority="16" stopIfTrue="1"/>
  </conditionalFormatting>
  <conditionalFormatting sqref="B67:B70 B4:B7 B58:B65 B9:B26 B28:B56">
    <cfRule type="duplicateValues" dxfId="109" priority="17" stopIfTrue="1"/>
  </conditionalFormatting>
  <conditionalFormatting sqref="B58:B70 B5:B56">
    <cfRule type="duplicateValues" dxfId="108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x14ac:dyDescent="0.2">
      <c r="A1" s="78" t="s">
        <v>133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87659299</v>
      </c>
      <c r="D4" s="14">
        <f>SUM(D5:D31)</f>
        <v>56287889</v>
      </c>
      <c r="E4" s="14">
        <f>D4-C4</f>
        <v>-31371410</v>
      </c>
      <c r="F4" s="15">
        <f>D4/C4-100%</f>
        <v>-0.35787886006252456</v>
      </c>
    </row>
    <row r="5" spans="1:6" x14ac:dyDescent="0.2">
      <c r="A5" s="48">
        <v>1</v>
      </c>
      <c r="B5" s="16" t="s">
        <v>10</v>
      </c>
      <c r="C5" s="17">
        <v>10052247</v>
      </c>
      <c r="D5" s="17">
        <v>1799780</v>
      </c>
      <c r="E5" s="17">
        <f t="shared" ref="E5:E68" si="0">D5-C5</f>
        <v>-8252467</v>
      </c>
      <c r="F5" s="18">
        <f t="shared" ref="F5:F68" si="1">D5/C5-100%</f>
        <v>-0.82095744364419221</v>
      </c>
    </row>
    <row r="6" spans="1:6" x14ac:dyDescent="0.2">
      <c r="A6" s="49">
        <v>2</v>
      </c>
      <c r="B6" s="16" t="s">
        <v>11</v>
      </c>
      <c r="C6" s="17">
        <v>34200626</v>
      </c>
      <c r="D6" s="17">
        <v>29129549</v>
      </c>
      <c r="E6" s="17">
        <f t="shared" si="0"/>
        <v>-5071077</v>
      </c>
      <c r="F6" s="18">
        <f t="shared" si="1"/>
        <v>-0.14827439123482711</v>
      </c>
    </row>
    <row r="7" spans="1:6" x14ac:dyDescent="0.2">
      <c r="A7" s="48">
        <v>3</v>
      </c>
      <c r="B7" s="16" t="s">
        <v>12</v>
      </c>
      <c r="C7" s="17">
        <v>275026</v>
      </c>
      <c r="D7" s="17">
        <v>388702</v>
      </c>
      <c r="E7" s="17">
        <f t="shared" si="0"/>
        <v>113676</v>
      </c>
      <c r="F7" s="18">
        <f t="shared" si="1"/>
        <v>0.41332819442525426</v>
      </c>
    </row>
    <row r="8" spans="1:6" x14ac:dyDescent="0.2">
      <c r="A8" s="48">
        <v>4</v>
      </c>
      <c r="B8" s="16" t="s">
        <v>13</v>
      </c>
      <c r="C8" s="17">
        <v>0</v>
      </c>
      <c r="D8" s="17">
        <v>127549</v>
      </c>
      <c r="E8" s="17">
        <f t="shared" si="0"/>
        <v>127549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0</v>
      </c>
      <c r="D9" s="17">
        <v>0</v>
      </c>
      <c r="E9" s="17">
        <f t="shared" si="0"/>
        <v>0</v>
      </c>
      <c r="F9" s="18" t="e">
        <f t="shared" si="1"/>
        <v>#DIV/0!</v>
      </c>
    </row>
    <row r="10" spans="1:6" x14ac:dyDescent="0.2">
      <c r="A10" s="48">
        <v>6</v>
      </c>
      <c r="B10" s="16" t="s">
        <v>83</v>
      </c>
      <c r="C10" s="17">
        <v>228875</v>
      </c>
      <c r="D10" s="17">
        <v>427567</v>
      </c>
      <c r="E10" s="17">
        <f t="shared" si="0"/>
        <v>198692</v>
      </c>
      <c r="F10" s="18">
        <f t="shared" si="1"/>
        <v>0.86812452211906055</v>
      </c>
    </row>
    <row r="11" spans="1:6" x14ac:dyDescent="0.2">
      <c r="A11" s="48">
        <v>7</v>
      </c>
      <c r="B11" s="16" t="s">
        <v>15</v>
      </c>
      <c r="C11" s="17">
        <v>0</v>
      </c>
      <c r="D11" s="17">
        <v>6640</v>
      </c>
      <c r="E11" s="17">
        <f t="shared" si="0"/>
        <v>6640</v>
      </c>
      <c r="F11" s="18" t="e">
        <f t="shared" si="1"/>
        <v>#DIV/0!</v>
      </c>
    </row>
    <row r="12" spans="1:6" x14ac:dyDescent="0.2">
      <c r="A12" s="49">
        <v>8</v>
      </c>
      <c r="B12" s="16" t="s">
        <v>16</v>
      </c>
      <c r="C12" s="17">
        <v>0</v>
      </c>
      <c r="D12" s="17">
        <v>0</v>
      </c>
      <c r="E12" s="17">
        <f t="shared" si="0"/>
        <v>0</v>
      </c>
      <c r="F12" s="18" t="e">
        <f t="shared" si="1"/>
        <v>#DIV/0!</v>
      </c>
    </row>
    <row r="13" spans="1:6" ht="25.5" x14ac:dyDescent="0.2">
      <c r="A13" s="48">
        <v>9</v>
      </c>
      <c r="B13" s="16" t="s">
        <v>17</v>
      </c>
      <c r="C13" s="17">
        <v>4275518</v>
      </c>
      <c r="D13" s="17">
        <v>4411589</v>
      </c>
      <c r="E13" s="17">
        <f t="shared" si="0"/>
        <v>136071</v>
      </c>
      <c r="F13" s="18">
        <f t="shared" si="1"/>
        <v>3.1825617387179816E-2</v>
      </c>
    </row>
    <row r="14" spans="1:6" x14ac:dyDescent="0.2">
      <c r="A14" s="49">
        <v>10</v>
      </c>
      <c r="B14" s="16" t="s">
        <v>18</v>
      </c>
      <c r="C14" s="17">
        <v>3089912</v>
      </c>
      <c r="D14" s="17">
        <v>3655202</v>
      </c>
      <c r="E14" s="17">
        <f t="shared" si="0"/>
        <v>565290</v>
      </c>
      <c r="F14" s="18">
        <f t="shared" si="1"/>
        <v>0.18294695771271163</v>
      </c>
    </row>
    <row r="15" spans="1:6" ht="25.5" x14ac:dyDescent="0.2">
      <c r="A15" s="49">
        <v>11</v>
      </c>
      <c r="B15" s="16" t="s">
        <v>19</v>
      </c>
      <c r="C15" s="17">
        <v>5211983</v>
      </c>
      <c r="D15" s="17">
        <v>1513330</v>
      </c>
      <c r="E15" s="17">
        <f t="shared" si="0"/>
        <v>-3698653</v>
      </c>
      <c r="F15" s="18">
        <f t="shared" si="1"/>
        <v>-0.70964410282995938</v>
      </c>
    </row>
    <row r="16" spans="1:6" x14ac:dyDescent="0.2">
      <c r="A16" s="48">
        <v>12</v>
      </c>
      <c r="B16" s="16" t="s">
        <v>20</v>
      </c>
      <c r="C16" s="17">
        <v>1904910</v>
      </c>
      <c r="D16" s="17">
        <v>1886659</v>
      </c>
      <c r="E16" s="17">
        <f t="shared" si="0"/>
        <v>-18251</v>
      </c>
      <c r="F16" s="18">
        <f t="shared" si="1"/>
        <v>-9.5810300749116228E-3</v>
      </c>
    </row>
    <row r="17" spans="1:6" x14ac:dyDescent="0.2">
      <c r="A17" s="49">
        <v>13</v>
      </c>
      <c r="B17" s="16" t="s">
        <v>21</v>
      </c>
      <c r="C17" s="17">
        <v>4887434</v>
      </c>
      <c r="D17" s="17">
        <v>2787499</v>
      </c>
      <c r="E17" s="17">
        <f t="shared" si="0"/>
        <v>-2099935</v>
      </c>
      <c r="F17" s="18">
        <f t="shared" si="1"/>
        <v>-0.42966002200745834</v>
      </c>
    </row>
    <row r="18" spans="1:6" x14ac:dyDescent="0.2">
      <c r="A18" s="49">
        <v>14</v>
      </c>
      <c r="B18" s="16" t="s">
        <v>22</v>
      </c>
      <c r="C18" s="17">
        <v>872495</v>
      </c>
      <c r="D18" s="17">
        <v>910703</v>
      </c>
      <c r="E18" s="17">
        <f t="shared" si="0"/>
        <v>38208</v>
      </c>
      <c r="F18" s="18">
        <f t="shared" si="1"/>
        <v>4.3791654966504057E-2</v>
      </c>
    </row>
    <row r="19" spans="1:6" x14ac:dyDescent="0.2">
      <c r="A19" s="48">
        <v>15</v>
      </c>
      <c r="B19" s="16" t="s">
        <v>23</v>
      </c>
      <c r="C19" s="17">
        <v>427215</v>
      </c>
      <c r="D19" s="17">
        <v>22400</v>
      </c>
      <c r="E19" s="17">
        <f t="shared" si="0"/>
        <v>-404815</v>
      </c>
      <c r="F19" s="18">
        <f t="shared" si="1"/>
        <v>-0.94756738410402253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310000</v>
      </c>
      <c r="E20" s="17">
        <f t="shared" si="0"/>
        <v>310000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8240329</v>
      </c>
      <c r="D21" s="17">
        <v>3044294</v>
      </c>
      <c r="E21" s="17">
        <f t="shared" si="0"/>
        <v>-5196035</v>
      </c>
      <c r="F21" s="18">
        <f t="shared" si="1"/>
        <v>-0.63056159529552769</v>
      </c>
    </row>
    <row r="22" spans="1:6" x14ac:dyDescent="0.2">
      <c r="A22" s="49">
        <v>18</v>
      </c>
      <c r="B22" s="16" t="s">
        <v>26</v>
      </c>
      <c r="C22" s="17">
        <v>28140</v>
      </c>
      <c r="D22" s="17">
        <v>46020</v>
      </c>
      <c r="E22" s="17">
        <f t="shared" si="0"/>
        <v>17880</v>
      </c>
      <c r="F22" s="18">
        <f t="shared" si="1"/>
        <v>0.6353944562899787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14786</v>
      </c>
      <c r="E26" s="17">
        <f t="shared" si="0"/>
        <v>14786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91000</v>
      </c>
      <c r="E27" s="17">
        <f t="shared" si="0"/>
        <v>91000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7947249</v>
      </c>
      <c r="D30" s="17">
        <v>6325881</v>
      </c>
      <c r="E30" s="17">
        <f t="shared" si="0"/>
        <v>-1621368</v>
      </c>
      <c r="F30" s="18">
        <f t="shared" si="1"/>
        <v>-0.20401625770124987</v>
      </c>
    </row>
    <row r="31" spans="1:6" x14ac:dyDescent="0.2">
      <c r="A31" s="49">
        <v>27</v>
      </c>
      <c r="B31" s="19" t="s">
        <v>34</v>
      </c>
      <c r="C31" s="20">
        <v>6017340</v>
      </c>
      <c r="D31" s="20">
        <v>-611261</v>
      </c>
      <c r="E31" s="20">
        <f t="shared" si="0"/>
        <v>-6628601</v>
      </c>
      <c r="F31" s="21">
        <f t="shared" si="1"/>
        <v>-1.1015832577185267</v>
      </c>
    </row>
    <row r="32" spans="1:6" x14ac:dyDescent="0.2">
      <c r="A32" s="50" t="s">
        <v>79</v>
      </c>
      <c r="B32" s="22" t="s">
        <v>35</v>
      </c>
      <c r="C32" s="23">
        <f>C33+C34</f>
        <v>149055194</v>
      </c>
      <c r="D32" s="23">
        <f>D33+D34</f>
        <v>119366975</v>
      </c>
      <c r="E32" s="23">
        <f t="shared" si="0"/>
        <v>-29688219</v>
      </c>
      <c r="F32" s="24">
        <f t="shared" si="1"/>
        <v>-0.1991760112700266</v>
      </c>
    </row>
    <row r="33" spans="1:6" x14ac:dyDescent="0.2">
      <c r="A33" s="51" t="s">
        <v>1</v>
      </c>
      <c r="B33" s="25" t="s">
        <v>36</v>
      </c>
      <c r="C33" s="26">
        <v>53681894</v>
      </c>
      <c r="D33" s="26">
        <v>55193108</v>
      </c>
      <c r="E33" s="26">
        <f t="shared" si="0"/>
        <v>1511214</v>
      </c>
      <c r="F33" s="27">
        <f t="shared" si="1"/>
        <v>2.8151279461190448E-2</v>
      </c>
    </row>
    <row r="34" spans="1:6" x14ac:dyDescent="0.2">
      <c r="A34" s="52" t="s">
        <v>72</v>
      </c>
      <c r="B34" s="28" t="s">
        <v>76</v>
      </c>
      <c r="C34" s="26">
        <f>SUM(C35:C50)</f>
        <v>95373300</v>
      </c>
      <c r="D34" s="26">
        <f>SUM(D35:D50)</f>
        <v>64173867</v>
      </c>
      <c r="E34" s="26">
        <f t="shared" si="0"/>
        <v>-31199433</v>
      </c>
      <c r="F34" s="27">
        <f t="shared" si="1"/>
        <v>-0.32712963691095931</v>
      </c>
    </row>
    <row r="35" spans="1:6" x14ac:dyDescent="0.2">
      <c r="A35" s="48">
        <v>1</v>
      </c>
      <c r="B35" s="16" t="s">
        <v>37</v>
      </c>
      <c r="C35" s="17">
        <v>5357958</v>
      </c>
      <c r="D35" s="17">
        <v>14035318</v>
      </c>
      <c r="E35" s="17">
        <f t="shared" si="0"/>
        <v>8677360</v>
      </c>
      <c r="F35" s="18">
        <f t="shared" si="1"/>
        <v>1.6195274393714918</v>
      </c>
    </row>
    <row r="36" spans="1:6" x14ac:dyDescent="0.2">
      <c r="A36" s="48">
        <v>2</v>
      </c>
      <c r="B36" s="16" t="s">
        <v>38</v>
      </c>
      <c r="C36" s="17">
        <v>8396312</v>
      </c>
      <c r="D36" s="17">
        <v>7754960</v>
      </c>
      <c r="E36" s="17">
        <f t="shared" si="0"/>
        <v>-641352</v>
      </c>
      <c r="F36" s="18">
        <f t="shared" si="1"/>
        <v>-7.6384965208534439E-2</v>
      </c>
    </row>
    <row r="37" spans="1:6" x14ac:dyDescent="0.2">
      <c r="A37" s="48">
        <v>3</v>
      </c>
      <c r="B37" s="16" t="s">
        <v>39</v>
      </c>
      <c r="C37" s="17">
        <v>73653876</v>
      </c>
      <c r="D37" s="17">
        <v>35050293</v>
      </c>
      <c r="E37" s="17">
        <f t="shared" si="0"/>
        <v>-38603583</v>
      </c>
      <c r="F37" s="18">
        <f t="shared" si="1"/>
        <v>-0.52412154113926057</v>
      </c>
    </row>
    <row r="38" spans="1:6" x14ac:dyDescent="0.2">
      <c r="A38" s="49">
        <v>4</v>
      </c>
      <c r="B38" s="16" t="s">
        <v>40</v>
      </c>
      <c r="C38" s="17">
        <v>5959687</v>
      </c>
      <c r="D38" s="17">
        <v>5519384</v>
      </c>
      <c r="E38" s="17">
        <f t="shared" si="0"/>
        <v>-440303</v>
      </c>
      <c r="F38" s="18">
        <f t="shared" si="1"/>
        <v>-7.3880222233147497E-2</v>
      </c>
    </row>
    <row r="39" spans="1:6" x14ac:dyDescent="0.2">
      <c r="A39" s="48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49">
        <v>6</v>
      </c>
      <c r="B40" s="16" t="s">
        <v>42</v>
      </c>
      <c r="C40" s="17">
        <v>12</v>
      </c>
      <c r="D40" s="17">
        <v>-292</v>
      </c>
      <c r="E40" s="17">
        <f t="shared" si="0"/>
        <v>-304</v>
      </c>
      <c r="F40" s="18">
        <f t="shared" si="1"/>
        <v>-25.333333333333332</v>
      </c>
    </row>
    <row r="41" spans="1:6" ht="12" customHeight="1" x14ac:dyDescent="0.2">
      <c r="A41" s="48">
        <v>7</v>
      </c>
      <c r="B41" s="16" t="s">
        <v>43</v>
      </c>
      <c r="C41" s="17">
        <v>6360</v>
      </c>
      <c r="D41" s="17">
        <v>0</v>
      </c>
      <c r="E41" s="17">
        <f t="shared" si="0"/>
        <v>-6360</v>
      </c>
      <c r="F41" s="18">
        <f t="shared" si="1"/>
        <v>-1</v>
      </c>
    </row>
    <row r="42" spans="1:6" x14ac:dyDescent="0.2">
      <c r="A42" s="48">
        <v>8</v>
      </c>
      <c r="B42" s="16" t="s">
        <v>44</v>
      </c>
      <c r="C42" s="17">
        <v>0</v>
      </c>
      <c r="D42" s="17">
        <v>0</v>
      </c>
      <c r="E42" s="17">
        <f t="shared" si="0"/>
        <v>0</v>
      </c>
      <c r="F42" s="18" t="e">
        <f t="shared" si="1"/>
        <v>#DIV/0!</v>
      </c>
    </row>
    <row r="43" spans="1:6" x14ac:dyDescent="0.2">
      <c r="A43" s="48">
        <v>9</v>
      </c>
      <c r="B43" s="16" t="s">
        <v>45</v>
      </c>
      <c r="C43" s="17">
        <v>790971</v>
      </c>
      <c r="D43" s="17">
        <v>561094</v>
      </c>
      <c r="E43" s="17">
        <f t="shared" si="0"/>
        <v>-229877</v>
      </c>
      <c r="F43" s="18">
        <f t="shared" si="1"/>
        <v>-0.29062633143313721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139459</v>
      </c>
      <c r="D45" s="17">
        <v>778183</v>
      </c>
      <c r="E45" s="17">
        <f t="shared" si="0"/>
        <v>638724</v>
      </c>
      <c r="F45" s="18">
        <f t="shared" si="1"/>
        <v>4.5800127636079422</v>
      </c>
    </row>
    <row r="46" spans="1:6" x14ac:dyDescent="0.2">
      <c r="A46" s="48">
        <v>12</v>
      </c>
      <c r="B46" s="16" t="s">
        <v>47</v>
      </c>
      <c r="C46" s="17">
        <v>279851</v>
      </c>
      <c r="D46" s="17">
        <v>248376</v>
      </c>
      <c r="E46" s="17">
        <f t="shared" si="0"/>
        <v>-31475</v>
      </c>
      <c r="F46" s="18">
        <f t="shared" si="1"/>
        <v>-0.1124705646933547</v>
      </c>
    </row>
    <row r="47" spans="1:6" x14ac:dyDescent="0.2">
      <c r="A47" s="48">
        <v>13</v>
      </c>
      <c r="B47" s="16" t="s">
        <v>48</v>
      </c>
      <c r="C47" s="17">
        <v>7</v>
      </c>
      <c r="D47" s="17">
        <v>23</v>
      </c>
      <c r="E47" s="17">
        <f t="shared" si="0"/>
        <v>16</v>
      </c>
      <c r="F47" s="18">
        <f t="shared" si="1"/>
        <v>2.2857142857142856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788807</v>
      </c>
      <c r="D49" s="17">
        <v>226528</v>
      </c>
      <c r="E49" s="17">
        <f t="shared" si="0"/>
        <v>-562279</v>
      </c>
      <c r="F49" s="18">
        <f t="shared" si="1"/>
        <v>-0.71282202110275383</v>
      </c>
    </row>
    <row r="50" spans="1:6" x14ac:dyDescent="0.2">
      <c r="A50" s="48">
        <v>16</v>
      </c>
      <c r="B50" s="16" t="s">
        <v>51</v>
      </c>
      <c r="C50" s="17">
        <v>0</v>
      </c>
      <c r="D50" s="17">
        <v>0</v>
      </c>
      <c r="E50" s="17">
        <f t="shared" si="0"/>
        <v>0</v>
      </c>
      <c r="F50" s="18" t="e">
        <f t="shared" si="1"/>
        <v>#DIV/0!</v>
      </c>
    </row>
    <row r="51" spans="1:6" x14ac:dyDescent="0.2">
      <c r="A51" s="50" t="s">
        <v>2</v>
      </c>
      <c r="B51" s="22" t="s">
        <v>52</v>
      </c>
      <c r="C51" s="23">
        <f>C52+C56</f>
        <v>107641255</v>
      </c>
      <c r="D51" s="23">
        <f>D52+D56</f>
        <v>106507364</v>
      </c>
      <c r="E51" s="23">
        <f t="shared" si="0"/>
        <v>-1133891</v>
      </c>
      <c r="F51" s="24">
        <f t="shared" si="1"/>
        <v>-1.0533981603986331E-2</v>
      </c>
    </row>
    <row r="52" spans="1:6" x14ac:dyDescent="0.2">
      <c r="A52" s="49">
        <v>1</v>
      </c>
      <c r="B52" s="28" t="s">
        <v>53</v>
      </c>
      <c r="C52" s="26">
        <v>102566255</v>
      </c>
      <c r="D52" s="26">
        <v>103777249</v>
      </c>
      <c r="E52" s="26">
        <f t="shared" si="0"/>
        <v>1210994</v>
      </c>
      <c r="F52" s="27">
        <f t="shared" si="1"/>
        <v>1.1806943716527352E-2</v>
      </c>
    </row>
    <row r="53" spans="1:6" x14ac:dyDescent="0.2">
      <c r="A53" s="49" t="s">
        <v>3</v>
      </c>
      <c r="B53" s="16" t="s">
        <v>54</v>
      </c>
      <c r="C53" s="17">
        <v>87946731</v>
      </c>
      <c r="D53" s="17">
        <v>87946731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4400946</v>
      </c>
      <c r="D54" s="17">
        <v>2226524</v>
      </c>
      <c r="E54" s="17">
        <f t="shared" si="0"/>
        <v>-2174422</v>
      </c>
      <c r="F54" s="18">
        <f t="shared" si="1"/>
        <v>-0.4940805908547844</v>
      </c>
    </row>
    <row r="55" spans="1:6" x14ac:dyDescent="0.2">
      <c r="A55" s="49" t="s">
        <v>5</v>
      </c>
      <c r="B55" s="16" t="s">
        <v>56</v>
      </c>
      <c r="C55" s="17">
        <v>10218578</v>
      </c>
      <c r="D55" s="17">
        <v>13603994</v>
      </c>
      <c r="E55" s="17">
        <f t="shared" si="0"/>
        <v>3385416</v>
      </c>
      <c r="F55" s="18">
        <f t="shared" si="1"/>
        <v>0.33130010848867619</v>
      </c>
    </row>
    <row r="56" spans="1:6" x14ac:dyDescent="0.2">
      <c r="A56" s="49" t="s">
        <v>6</v>
      </c>
      <c r="B56" s="28" t="s">
        <v>57</v>
      </c>
      <c r="C56" s="26">
        <v>5075000</v>
      </c>
      <c r="D56" s="26">
        <v>2730115</v>
      </c>
      <c r="E56" s="26">
        <f t="shared" si="0"/>
        <v>-2344885</v>
      </c>
      <c r="F56" s="27">
        <f t="shared" si="1"/>
        <v>-0.46204630541871916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344355748</v>
      </c>
      <c r="D59" s="33">
        <f>D4+D32+D51</f>
        <v>282162228</v>
      </c>
      <c r="E59" s="33">
        <f t="shared" si="0"/>
        <v>-62193520</v>
      </c>
      <c r="F59" s="34">
        <f t="shared" si="1"/>
        <v>-0.18060833995429637</v>
      </c>
    </row>
    <row r="60" spans="1:6" ht="13.5" thickTop="1" x14ac:dyDescent="0.2">
      <c r="A60" s="47" t="s">
        <v>8</v>
      </c>
      <c r="B60" s="13" t="s">
        <v>71</v>
      </c>
      <c r="C60" s="14">
        <f>C61+C67</f>
        <v>0</v>
      </c>
      <c r="D60" s="14">
        <f>D61+D67</f>
        <v>385213</v>
      </c>
      <c r="E60" s="14">
        <f t="shared" si="0"/>
        <v>385213</v>
      </c>
      <c r="F60" s="15" t="e">
        <f t="shared" si="1"/>
        <v>#DIV/0!</v>
      </c>
    </row>
    <row r="61" spans="1:6" s="35" customFormat="1" x14ac:dyDescent="0.2">
      <c r="A61" s="55"/>
      <c r="B61" s="36" t="s">
        <v>61</v>
      </c>
      <c r="C61" s="37">
        <v>0</v>
      </c>
      <c r="D61" s="37">
        <v>385213</v>
      </c>
      <c r="E61" s="37">
        <f t="shared" si="0"/>
        <v>385213</v>
      </c>
      <c r="F61" s="38" t="e">
        <f t="shared" si="1"/>
        <v>#DIV/0!</v>
      </c>
    </row>
    <row r="62" spans="1:6" x14ac:dyDescent="0.2">
      <c r="A62" s="48">
        <v>1</v>
      </c>
      <c r="B62" s="16" t="s">
        <v>62</v>
      </c>
      <c r="C62" s="17">
        <v>0</v>
      </c>
      <c r="D62" s="17">
        <v>385213</v>
      </c>
      <c r="E62" s="17">
        <f t="shared" si="0"/>
        <v>385213</v>
      </c>
      <c r="F62" s="18" t="e">
        <f t="shared" si="1"/>
        <v>#DIV/0!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0</v>
      </c>
      <c r="D67" s="37"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344355748</v>
      </c>
      <c r="D71" s="43">
        <f>D59+D60</f>
        <v>282547441</v>
      </c>
      <c r="E71" s="43">
        <f t="shared" si="2"/>
        <v>-61808307</v>
      </c>
      <c r="F71" s="44">
        <f t="shared" si="3"/>
        <v>-0.17948969157326222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755" priority="3" stopIfTrue="1"/>
    <cfRule type="duplicateValues" dxfId="754" priority="4" stopIfTrue="1"/>
  </conditionalFormatting>
  <conditionalFormatting sqref="B8">
    <cfRule type="duplicateValues" dxfId="753" priority="5" stopIfTrue="1"/>
  </conditionalFormatting>
  <conditionalFormatting sqref="B27">
    <cfRule type="duplicateValues" dxfId="752" priority="6" stopIfTrue="1"/>
    <cfRule type="duplicateValues" dxfId="751" priority="7" stopIfTrue="1"/>
  </conditionalFormatting>
  <conditionalFormatting sqref="B27">
    <cfRule type="duplicateValues" dxfId="750" priority="8" stopIfTrue="1"/>
  </conditionalFormatting>
  <conditionalFormatting sqref="B66">
    <cfRule type="duplicateValues" dxfId="749" priority="9" stopIfTrue="1"/>
    <cfRule type="duplicateValues" dxfId="748" priority="10" stopIfTrue="1"/>
  </conditionalFormatting>
  <conditionalFormatting sqref="B66">
    <cfRule type="duplicateValues" dxfId="747" priority="11" stopIfTrue="1"/>
  </conditionalFormatting>
  <conditionalFormatting sqref="B57">
    <cfRule type="duplicateValues" dxfId="746" priority="12" stopIfTrue="1"/>
    <cfRule type="duplicateValues" dxfId="745" priority="13" stopIfTrue="1"/>
  </conditionalFormatting>
  <conditionalFormatting sqref="B57">
    <cfRule type="duplicateValues" dxfId="744" priority="14" stopIfTrue="1"/>
  </conditionalFormatting>
  <conditionalFormatting sqref="B71">
    <cfRule type="duplicateValues" dxfId="743" priority="1" stopIfTrue="1"/>
  </conditionalFormatting>
  <conditionalFormatting sqref="B71">
    <cfRule type="duplicateValues" dxfId="742" priority="2" stopIfTrue="1"/>
  </conditionalFormatting>
  <conditionalFormatting sqref="B67:B70 B6:B7 B58:B65 B9:B26 B28:B56">
    <cfRule type="duplicateValues" dxfId="741" priority="15" stopIfTrue="1"/>
    <cfRule type="duplicateValues" dxfId="740" priority="16" stopIfTrue="1"/>
  </conditionalFormatting>
  <conditionalFormatting sqref="B67:B70 B4:B7 B58:B65 B9:B26 B28:B56">
    <cfRule type="duplicateValues" dxfId="739" priority="17" stopIfTrue="1"/>
  </conditionalFormatting>
  <conditionalFormatting sqref="B58:B70 B5:B56">
    <cfRule type="duplicateValues" dxfId="738" priority="18" stopIfTrue="1"/>
  </conditionalFormatting>
  <pageMargins left="0" right="0" top="0" bottom="0" header="0.31496062992125984" footer="0.11811023622047245"/>
  <pageSetup paperSize="9" scale="84" orientation="portrait" errors="blank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42578125" style="2" customWidth="1"/>
    <col min="7" max="16384" width="9.140625" style="2"/>
  </cols>
  <sheetData>
    <row r="1" spans="1:6" x14ac:dyDescent="0.2">
      <c r="A1" s="78" t="s">
        <v>97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421788154</v>
      </c>
      <c r="D4" s="14">
        <f>SUM(D5:D31)</f>
        <v>363525780</v>
      </c>
      <c r="E4" s="14">
        <f>D4-C4</f>
        <v>-58262374</v>
      </c>
      <c r="F4" s="15">
        <f>D4/C4-100%</f>
        <v>-0.13813184046890037</v>
      </c>
    </row>
    <row r="5" spans="1:6" x14ac:dyDescent="0.2">
      <c r="A5" s="48">
        <v>1</v>
      </c>
      <c r="B5" s="16" t="s">
        <v>10</v>
      </c>
      <c r="C5" s="17">
        <v>24674839</v>
      </c>
      <c r="D5" s="17">
        <v>19470830</v>
      </c>
      <c r="E5" s="17">
        <f t="shared" ref="E5:E68" si="0">D5-C5</f>
        <v>-5204009</v>
      </c>
      <c r="F5" s="18">
        <f t="shared" ref="F5:F68" si="1">D5/C5-100%</f>
        <v>-0.21090346324042886</v>
      </c>
    </row>
    <row r="6" spans="1:6" x14ac:dyDescent="0.2">
      <c r="A6" s="49">
        <v>2</v>
      </c>
      <c r="B6" s="16" t="s">
        <v>11</v>
      </c>
      <c r="C6" s="17">
        <v>186862219</v>
      </c>
      <c r="D6" s="17">
        <v>206233217</v>
      </c>
      <c r="E6" s="17">
        <f t="shared" si="0"/>
        <v>19370998</v>
      </c>
      <c r="F6" s="18">
        <f t="shared" si="1"/>
        <v>0.10366460434679947</v>
      </c>
    </row>
    <row r="7" spans="1:6" x14ac:dyDescent="0.2">
      <c r="A7" s="48">
        <v>3</v>
      </c>
      <c r="B7" s="16" t="s">
        <v>12</v>
      </c>
      <c r="C7" s="17">
        <v>60</v>
      </c>
      <c r="D7" s="17">
        <v>2774995</v>
      </c>
      <c r="E7" s="17">
        <f t="shared" si="0"/>
        <v>2774935</v>
      </c>
      <c r="F7" s="18">
        <f t="shared" si="1"/>
        <v>46248.916666666664</v>
      </c>
    </row>
    <row r="8" spans="1:6" x14ac:dyDescent="0.2">
      <c r="A8" s="48">
        <v>4</v>
      </c>
      <c r="B8" s="16" t="s">
        <v>13</v>
      </c>
      <c r="C8" s="17">
        <v>195301</v>
      </c>
      <c r="D8" s="17">
        <v>265222</v>
      </c>
      <c r="E8" s="17">
        <f t="shared" si="0"/>
        <v>69921</v>
      </c>
      <c r="F8" s="18">
        <f t="shared" si="1"/>
        <v>0.35801660001740898</v>
      </c>
    </row>
    <row r="9" spans="1:6" x14ac:dyDescent="0.2">
      <c r="A9" s="48">
        <v>5</v>
      </c>
      <c r="B9" s="16" t="s">
        <v>14</v>
      </c>
      <c r="C9" s="17">
        <v>1813710</v>
      </c>
      <c r="D9" s="17">
        <v>-196352</v>
      </c>
      <c r="E9" s="17">
        <f t="shared" si="0"/>
        <v>-2010062</v>
      </c>
      <c r="F9" s="18">
        <f t="shared" si="1"/>
        <v>-1.1082598651383078</v>
      </c>
    </row>
    <row r="10" spans="1:6" x14ac:dyDescent="0.2">
      <c r="A10" s="48">
        <v>6</v>
      </c>
      <c r="B10" s="16" t="s">
        <v>83</v>
      </c>
      <c r="C10" s="17">
        <v>26266689</v>
      </c>
      <c r="D10" s="17">
        <v>24747058</v>
      </c>
      <c r="E10" s="17">
        <f t="shared" si="0"/>
        <v>-1519631</v>
      </c>
      <c r="F10" s="18">
        <f t="shared" si="1"/>
        <v>-5.7853922890700127E-2</v>
      </c>
    </row>
    <row r="11" spans="1:6" x14ac:dyDescent="0.2">
      <c r="A11" s="48">
        <v>7</v>
      </c>
      <c r="B11" s="16" t="s">
        <v>15</v>
      </c>
      <c r="C11" s="17">
        <v>3310915</v>
      </c>
      <c r="D11" s="17">
        <v>3993620</v>
      </c>
      <c r="E11" s="17">
        <f t="shared" si="0"/>
        <v>682705</v>
      </c>
      <c r="F11" s="18">
        <f t="shared" si="1"/>
        <v>0.20619828657636941</v>
      </c>
    </row>
    <row r="12" spans="1:6" x14ac:dyDescent="0.2">
      <c r="A12" s="49">
        <v>8</v>
      </c>
      <c r="B12" s="16" t="s">
        <v>16</v>
      </c>
      <c r="C12" s="17">
        <v>2338712</v>
      </c>
      <c r="D12" s="17">
        <v>547743</v>
      </c>
      <c r="E12" s="17">
        <f t="shared" si="0"/>
        <v>-1790969</v>
      </c>
      <c r="F12" s="18">
        <f t="shared" si="1"/>
        <v>-0.76579288086775965</v>
      </c>
    </row>
    <row r="13" spans="1:6" ht="25.5" x14ac:dyDescent="0.2">
      <c r="A13" s="48">
        <v>9</v>
      </c>
      <c r="B13" s="16" t="s">
        <v>17</v>
      </c>
      <c r="C13" s="17">
        <v>13463902</v>
      </c>
      <c r="D13" s="17">
        <v>15277221</v>
      </c>
      <c r="E13" s="17">
        <f t="shared" si="0"/>
        <v>1813319</v>
      </c>
      <c r="F13" s="18">
        <f t="shared" si="1"/>
        <v>0.13468005040440723</v>
      </c>
    </row>
    <row r="14" spans="1:6" x14ac:dyDescent="0.2">
      <c r="A14" s="49">
        <v>10</v>
      </c>
      <c r="B14" s="16" t="s">
        <v>18</v>
      </c>
      <c r="C14" s="17">
        <v>22838546</v>
      </c>
      <c r="D14" s="17">
        <v>22007629</v>
      </c>
      <c r="E14" s="17">
        <f t="shared" si="0"/>
        <v>-830917</v>
      </c>
      <c r="F14" s="18">
        <f t="shared" si="1"/>
        <v>-3.6382219778789748E-2</v>
      </c>
    </row>
    <row r="15" spans="1:6" ht="25.5" x14ac:dyDescent="0.2">
      <c r="A15" s="49">
        <v>11</v>
      </c>
      <c r="B15" s="16" t="s">
        <v>19</v>
      </c>
      <c r="C15" s="17">
        <v>38804651</v>
      </c>
      <c r="D15" s="17">
        <v>39262108</v>
      </c>
      <c r="E15" s="17">
        <f t="shared" si="0"/>
        <v>457457</v>
      </c>
      <c r="F15" s="18">
        <f t="shared" si="1"/>
        <v>1.1788715739255107E-2</v>
      </c>
    </row>
    <row r="16" spans="1:6" x14ac:dyDescent="0.2">
      <c r="A16" s="48">
        <v>12</v>
      </c>
      <c r="B16" s="16" t="s">
        <v>20</v>
      </c>
      <c r="C16" s="17">
        <v>6786499</v>
      </c>
      <c r="D16" s="17">
        <v>8118515</v>
      </c>
      <c r="E16" s="17">
        <f t="shared" si="0"/>
        <v>1332016</v>
      </c>
      <c r="F16" s="18">
        <f t="shared" si="1"/>
        <v>0.19627439715234618</v>
      </c>
    </row>
    <row r="17" spans="1:6" x14ac:dyDescent="0.2">
      <c r="A17" s="49">
        <v>13</v>
      </c>
      <c r="B17" s="16" t="s">
        <v>21</v>
      </c>
      <c r="C17" s="17">
        <v>2607368</v>
      </c>
      <c r="D17" s="17">
        <v>1954582</v>
      </c>
      <c r="E17" s="17">
        <f t="shared" si="0"/>
        <v>-652786</v>
      </c>
      <c r="F17" s="18">
        <f t="shared" si="1"/>
        <v>-0.25036205092645147</v>
      </c>
    </row>
    <row r="18" spans="1:6" x14ac:dyDescent="0.2">
      <c r="A18" s="49">
        <v>14</v>
      </c>
      <c r="B18" s="16" t="s">
        <v>22</v>
      </c>
      <c r="C18" s="17">
        <v>184613</v>
      </c>
      <c r="D18" s="17">
        <v>207457</v>
      </c>
      <c r="E18" s="17">
        <f t="shared" si="0"/>
        <v>22844</v>
      </c>
      <c r="F18" s="18">
        <f t="shared" si="1"/>
        <v>0.12373993164078367</v>
      </c>
    </row>
    <row r="19" spans="1:6" x14ac:dyDescent="0.2">
      <c r="A19" s="48">
        <v>15</v>
      </c>
      <c r="B19" s="16" t="s">
        <v>23</v>
      </c>
      <c r="C19" s="17">
        <v>115011</v>
      </c>
      <c r="D19" s="17">
        <v>104592</v>
      </c>
      <c r="E19" s="17">
        <f t="shared" si="0"/>
        <v>-10419</v>
      </c>
      <c r="F19" s="18">
        <f t="shared" si="1"/>
        <v>-9.0591334741894292E-2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285517</v>
      </c>
      <c r="E20" s="17">
        <f t="shared" si="0"/>
        <v>285517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3689154</v>
      </c>
      <c r="D21" s="17">
        <v>4866880</v>
      </c>
      <c r="E21" s="17">
        <f t="shared" si="0"/>
        <v>1177726</v>
      </c>
      <c r="F21" s="18">
        <f t="shared" si="1"/>
        <v>0.31924012930877921</v>
      </c>
    </row>
    <row r="22" spans="1:6" x14ac:dyDescent="0.2">
      <c r="A22" s="49">
        <v>18</v>
      </c>
      <c r="B22" s="16" t="s">
        <v>26</v>
      </c>
      <c r="C22" s="17">
        <v>1808935</v>
      </c>
      <c r="D22" s="17">
        <v>1733660</v>
      </c>
      <c r="E22" s="17">
        <f t="shared" si="0"/>
        <v>-75275</v>
      </c>
      <c r="F22" s="18">
        <f t="shared" si="1"/>
        <v>-4.1612882718284561E-2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11982478</v>
      </c>
      <c r="D25" s="17">
        <v>358627</v>
      </c>
      <c r="E25" s="17">
        <f t="shared" si="0"/>
        <v>-11623851</v>
      </c>
      <c r="F25" s="18">
        <f t="shared" si="1"/>
        <v>-0.97007071492223895</v>
      </c>
    </row>
    <row r="26" spans="1:6" x14ac:dyDescent="0.2">
      <c r="A26" s="49">
        <v>22</v>
      </c>
      <c r="B26" s="16" t="s">
        <v>29</v>
      </c>
      <c r="C26" s="17">
        <v>39189</v>
      </c>
      <c r="D26" s="17">
        <v>125349</v>
      </c>
      <c r="E26" s="17">
        <f t="shared" si="0"/>
        <v>86160</v>
      </c>
      <c r="F26" s="18">
        <f t="shared" si="1"/>
        <v>2.1985761310571843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1799000</v>
      </c>
      <c r="E27" s="17">
        <f t="shared" si="0"/>
        <v>1799000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1865302</v>
      </c>
      <c r="D28" s="17">
        <v>535638</v>
      </c>
      <c r="E28" s="17">
        <f t="shared" si="0"/>
        <v>-1329664</v>
      </c>
      <c r="F28" s="18">
        <f t="shared" si="1"/>
        <v>-0.71284113778894787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43019105</v>
      </c>
      <c r="D30" s="17">
        <v>9052672</v>
      </c>
      <c r="E30" s="17">
        <f t="shared" si="0"/>
        <v>-33966433</v>
      </c>
      <c r="F30" s="18">
        <f t="shared" si="1"/>
        <v>-0.78956624039481993</v>
      </c>
    </row>
    <row r="31" spans="1:6" x14ac:dyDescent="0.2">
      <c r="A31" s="49">
        <v>27</v>
      </c>
      <c r="B31" s="19" t="s">
        <v>34</v>
      </c>
      <c r="C31" s="20">
        <v>29120956</v>
      </c>
      <c r="D31" s="20">
        <v>0</v>
      </c>
      <c r="E31" s="20">
        <f t="shared" si="0"/>
        <v>-29120956</v>
      </c>
      <c r="F31" s="21">
        <f t="shared" si="1"/>
        <v>-1</v>
      </c>
    </row>
    <row r="32" spans="1:6" x14ac:dyDescent="0.2">
      <c r="A32" s="50" t="s">
        <v>79</v>
      </c>
      <c r="B32" s="22" t="s">
        <v>35</v>
      </c>
      <c r="C32" s="23">
        <f>C33+C34</f>
        <v>762277379</v>
      </c>
      <c r="D32" s="23">
        <f>D33+D34</f>
        <v>774281635</v>
      </c>
      <c r="E32" s="23">
        <f t="shared" si="0"/>
        <v>12004256</v>
      </c>
      <c r="F32" s="24">
        <f t="shared" si="1"/>
        <v>1.574788434066865E-2</v>
      </c>
    </row>
    <row r="33" spans="1:6" x14ac:dyDescent="0.2">
      <c r="A33" s="51" t="s">
        <v>1</v>
      </c>
      <c r="B33" s="25" t="s">
        <v>36</v>
      </c>
      <c r="C33" s="26">
        <v>432490450</v>
      </c>
      <c r="D33" s="26">
        <v>453338077</v>
      </c>
      <c r="E33" s="26">
        <f t="shared" si="0"/>
        <v>20847627</v>
      </c>
      <c r="F33" s="27">
        <f t="shared" si="1"/>
        <v>4.8203670161965473E-2</v>
      </c>
    </row>
    <row r="34" spans="1:6" x14ac:dyDescent="0.2">
      <c r="A34" s="52" t="s">
        <v>72</v>
      </c>
      <c r="B34" s="28" t="s">
        <v>76</v>
      </c>
      <c r="C34" s="26">
        <f>SUM(C35:C50)</f>
        <v>329786929</v>
      </c>
      <c r="D34" s="26">
        <f>SUM(D35:D50)</f>
        <v>320943558</v>
      </c>
      <c r="E34" s="26">
        <f t="shared" si="0"/>
        <v>-8843371</v>
      </c>
      <c r="F34" s="27">
        <f t="shared" si="1"/>
        <v>-2.6815407835645289E-2</v>
      </c>
    </row>
    <row r="35" spans="1:6" x14ac:dyDescent="0.2">
      <c r="A35" s="48">
        <v>1</v>
      </c>
      <c r="B35" s="16" t="s">
        <v>37</v>
      </c>
      <c r="C35" s="17">
        <v>37372477</v>
      </c>
      <c r="D35" s="17">
        <v>40450639</v>
      </c>
      <c r="E35" s="17">
        <f t="shared" si="0"/>
        <v>3078162</v>
      </c>
      <c r="F35" s="18">
        <f t="shared" si="1"/>
        <v>8.2364409509168901E-2</v>
      </c>
    </row>
    <row r="36" spans="1:6" x14ac:dyDescent="0.2">
      <c r="A36" s="48">
        <v>2</v>
      </c>
      <c r="B36" s="16" t="s">
        <v>38</v>
      </c>
      <c r="C36" s="17">
        <v>28520915</v>
      </c>
      <c r="D36" s="17">
        <v>36415842</v>
      </c>
      <c r="E36" s="17">
        <f t="shared" si="0"/>
        <v>7894927</v>
      </c>
      <c r="F36" s="18">
        <f t="shared" si="1"/>
        <v>0.27681184141532622</v>
      </c>
    </row>
    <row r="37" spans="1:6" x14ac:dyDescent="0.2">
      <c r="A37" s="48">
        <v>3</v>
      </c>
      <c r="B37" s="16" t="s">
        <v>39</v>
      </c>
      <c r="C37" s="17">
        <v>2919670</v>
      </c>
      <c r="D37" s="17">
        <v>74912849</v>
      </c>
      <c r="E37" s="17">
        <f t="shared" si="0"/>
        <v>71993179</v>
      </c>
      <c r="F37" s="18">
        <f t="shared" si="1"/>
        <v>24.657984977754335</v>
      </c>
    </row>
    <row r="38" spans="1:6" x14ac:dyDescent="0.2">
      <c r="A38" s="49">
        <v>4</v>
      </c>
      <c r="B38" s="16" t="s">
        <v>40</v>
      </c>
      <c r="C38" s="17">
        <v>32644157</v>
      </c>
      <c r="D38" s="17">
        <v>32591827</v>
      </c>
      <c r="E38" s="17">
        <f t="shared" si="0"/>
        <v>-52330</v>
      </c>
      <c r="F38" s="18">
        <f t="shared" si="1"/>
        <v>-1.6030433869068661E-3</v>
      </c>
    </row>
    <row r="39" spans="1:6" x14ac:dyDescent="0.2">
      <c r="A39" s="48">
        <v>5</v>
      </c>
      <c r="B39" s="16" t="s">
        <v>41</v>
      </c>
      <c r="C39" s="17">
        <v>214571353</v>
      </c>
      <c r="D39" s="17">
        <v>128790113</v>
      </c>
      <c r="E39" s="17">
        <f t="shared" si="0"/>
        <v>-85781240</v>
      </c>
      <c r="F39" s="18">
        <f t="shared" si="1"/>
        <v>-0.39977955491570205</v>
      </c>
    </row>
    <row r="40" spans="1:6" x14ac:dyDescent="0.2">
      <c r="A40" s="49">
        <v>6</v>
      </c>
      <c r="B40" s="16" t="s">
        <v>42</v>
      </c>
      <c r="C40" s="17">
        <v>-18715</v>
      </c>
      <c r="D40" s="17">
        <v>822</v>
      </c>
      <c r="E40" s="17">
        <f t="shared" si="0"/>
        <v>19537</v>
      </c>
      <c r="F40" s="18">
        <f t="shared" si="1"/>
        <v>-1.0439219877103927</v>
      </c>
    </row>
    <row r="41" spans="1:6" ht="12" customHeight="1" x14ac:dyDescent="0.2">
      <c r="A41" s="48">
        <v>7</v>
      </c>
      <c r="B41" s="16" t="s">
        <v>43</v>
      </c>
      <c r="C41" s="17">
        <v>9010</v>
      </c>
      <c r="D41" s="17">
        <v>1048</v>
      </c>
      <c r="E41" s="17">
        <f t="shared" si="0"/>
        <v>-7962</v>
      </c>
      <c r="F41" s="18">
        <f t="shared" si="1"/>
        <v>-0.88368479467258598</v>
      </c>
    </row>
    <row r="42" spans="1:6" x14ac:dyDescent="0.2">
      <c r="A42" s="48">
        <v>8</v>
      </c>
      <c r="B42" s="16" t="s">
        <v>44</v>
      </c>
      <c r="C42" s="17">
        <v>7693809</v>
      </c>
      <c r="D42" s="17">
        <v>1232345</v>
      </c>
      <c r="E42" s="17">
        <f t="shared" si="0"/>
        <v>-6461464</v>
      </c>
      <c r="F42" s="18">
        <f t="shared" si="1"/>
        <v>-0.83982641107934963</v>
      </c>
    </row>
    <row r="43" spans="1:6" x14ac:dyDescent="0.2">
      <c r="A43" s="48">
        <v>9</v>
      </c>
      <c r="B43" s="16" t="s">
        <v>45</v>
      </c>
      <c r="C43" s="17">
        <v>2131016</v>
      </c>
      <c r="D43" s="17">
        <v>2519110</v>
      </c>
      <c r="E43" s="17">
        <f t="shared" si="0"/>
        <v>388094</v>
      </c>
      <c r="F43" s="18">
        <f t="shared" si="1"/>
        <v>0.1821168869684695</v>
      </c>
    </row>
    <row r="44" spans="1:6" x14ac:dyDescent="0.2">
      <c r="A44" s="48">
        <v>10</v>
      </c>
      <c r="B44" s="16" t="s">
        <v>46</v>
      </c>
      <c r="C44" s="17">
        <v>6230</v>
      </c>
      <c r="D44" s="17">
        <v>0</v>
      </c>
      <c r="E44" s="17">
        <f t="shared" si="0"/>
        <v>-6230</v>
      </c>
      <c r="F44" s="18">
        <f t="shared" si="1"/>
        <v>-1</v>
      </c>
    </row>
    <row r="45" spans="1:6" x14ac:dyDescent="0.2">
      <c r="A45" s="48">
        <v>11</v>
      </c>
      <c r="B45" s="16" t="s">
        <v>81</v>
      </c>
      <c r="C45" s="17">
        <v>2393660</v>
      </c>
      <c r="D45" s="17">
        <v>2258804</v>
      </c>
      <c r="E45" s="17">
        <f t="shared" si="0"/>
        <v>-134856</v>
      </c>
      <c r="F45" s="18">
        <f t="shared" si="1"/>
        <v>-5.6338828405036678E-2</v>
      </c>
    </row>
    <row r="46" spans="1:6" x14ac:dyDescent="0.2">
      <c r="A46" s="48">
        <v>12</v>
      </c>
      <c r="B46" s="16" t="s">
        <v>47</v>
      </c>
      <c r="C46" s="17">
        <v>1539962</v>
      </c>
      <c r="D46" s="17">
        <v>1759569</v>
      </c>
      <c r="E46" s="17">
        <f t="shared" si="0"/>
        <v>219607</v>
      </c>
      <c r="F46" s="18">
        <f t="shared" si="1"/>
        <v>0.14260546688814402</v>
      </c>
    </row>
    <row r="47" spans="1:6" x14ac:dyDescent="0.2">
      <c r="A47" s="48">
        <v>13</v>
      </c>
      <c r="B47" s="16" t="s">
        <v>48</v>
      </c>
      <c r="C47" s="17">
        <v>11</v>
      </c>
      <c r="D47" s="17">
        <v>1441</v>
      </c>
      <c r="E47" s="17">
        <f t="shared" si="0"/>
        <v>1430</v>
      </c>
      <c r="F47" s="18">
        <f t="shared" si="1"/>
        <v>130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48">
        <v>16</v>
      </c>
      <c r="B50" s="16" t="s">
        <v>51</v>
      </c>
      <c r="C50" s="17">
        <v>3374</v>
      </c>
      <c r="D50" s="17">
        <v>9149</v>
      </c>
      <c r="E50" s="17">
        <f t="shared" si="0"/>
        <v>5775</v>
      </c>
      <c r="F50" s="18">
        <f t="shared" si="1"/>
        <v>1.7116182572614109</v>
      </c>
    </row>
    <row r="51" spans="1:6" x14ac:dyDescent="0.2">
      <c r="A51" s="50" t="s">
        <v>2</v>
      </c>
      <c r="B51" s="22" t="s">
        <v>52</v>
      </c>
      <c r="C51" s="23">
        <f>C52+C56</f>
        <v>160065441</v>
      </c>
      <c r="D51" s="23">
        <f>D52+D56</f>
        <v>191057517</v>
      </c>
      <c r="E51" s="23">
        <f t="shared" si="0"/>
        <v>30992076</v>
      </c>
      <c r="F51" s="24">
        <f t="shared" si="1"/>
        <v>0.19362128268524881</v>
      </c>
    </row>
    <row r="52" spans="1:6" x14ac:dyDescent="0.2">
      <c r="A52" s="49">
        <v>1</v>
      </c>
      <c r="B52" s="28" t="s">
        <v>53</v>
      </c>
      <c r="C52" s="26">
        <v>154954441</v>
      </c>
      <c r="D52" s="26">
        <v>188936517</v>
      </c>
      <c r="E52" s="26">
        <f t="shared" si="0"/>
        <v>33982076</v>
      </c>
      <c r="F52" s="27">
        <f t="shared" si="1"/>
        <v>0.21930365971247001</v>
      </c>
    </row>
    <row r="53" spans="1:6" x14ac:dyDescent="0.2">
      <c r="A53" s="49" t="s">
        <v>3</v>
      </c>
      <c r="B53" s="16" t="s">
        <v>54</v>
      </c>
      <c r="C53" s="17">
        <v>136100997</v>
      </c>
      <c r="D53" s="17">
        <v>136100997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8122219</v>
      </c>
      <c r="D54" s="17">
        <v>12075460</v>
      </c>
      <c r="E54" s="17">
        <f t="shared" si="0"/>
        <v>3953241</v>
      </c>
      <c r="F54" s="18">
        <f t="shared" si="1"/>
        <v>0.48671933125664313</v>
      </c>
    </row>
    <row r="55" spans="1:6" x14ac:dyDescent="0.2">
      <c r="A55" s="49" t="s">
        <v>5</v>
      </c>
      <c r="B55" s="16" t="s">
        <v>56</v>
      </c>
      <c r="C55" s="17">
        <v>10731225</v>
      </c>
      <c r="D55" s="17">
        <v>40760060</v>
      </c>
      <c r="E55" s="17">
        <f t="shared" si="0"/>
        <v>30028835</v>
      </c>
      <c r="F55" s="18">
        <f t="shared" si="1"/>
        <v>2.7982672062136431</v>
      </c>
    </row>
    <row r="56" spans="1:6" x14ac:dyDescent="0.2">
      <c r="A56" s="49" t="s">
        <v>6</v>
      </c>
      <c r="B56" s="28" t="s">
        <v>57</v>
      </c>
      <c r="C56" s="26">
        <v>5111000</v>
      </c>
      <c r="D56" s="26">
        <v>2121000</v>
      </c>
      <c r="E56" s="26">
        <f t="shared" si="0"/>
        <v>-2990000</v>
      </c>
      <c r="F56" s="27">
        <f t="shared" si="1"/>
        <v>-0.58501271766777541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1344130974</v>
      </c>
      <c r="D59" s="33">
        <f>D4+D32+D51</f>
        <v>1328864932</v>
      </c>
      <c r="E59" s="33">
        <f t="shared" si="0"/>
        <v>-15266042</v>
      </c>
      <c r="F59" s="34">
        <f t="shared" si="1"/>
        <v>-1.1357555398466723E-2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5834203</v>
      </c>
      <c r="D60" s="14">
        <f>D61+D67</f>
        <v>3575615</v>
      </c>
      <c r="E60" s="14">
        <f t="shared" si="0"/>
        <v>-2258588</v>
      </c>
      <c r="F60" s="15">
        <f t="shared" si="1"/>
        <v>-0.38712879891220786</v>
      </c>
    </row>
    <row r="61" spans="1:6" s="35" customFormat="1" x14ac:dyDescent="0.2">
      <c r="A61" s="55"/>
      <c r="B61" s="36" t="s">
        <v>61</v>
      </c>
      <c r="C61" s="37">
        <v>5509847</v>
      </c>
      <c r="D61" s="37">
        <v>3063755</v>
      </c>
      <c r="E61" s="37">
        <f t="shared" si="0"/>
        <v>-2446092</v>
      </c>
      <c r="F61" s="38">
        <f t="shared" si="1"/>
        <v>-0.44394916955044306</v>
      </c>
    </row>
    <row r="62" spans="1:6" x14ac:dyDescent="0.2">
      <c r="A62" s="48">
        <v>1</v>
      </c>
      <c r="B62" s="16" t="s">
        <v>62</v>
      </c>
      <c r="C62" s="17">
        <v>5509847</v>
      </c>
      <c r="D62" s="17">
        <v>3060755</v>
      </c>
      <c r="E62" s="17">
        <f t="shared" si="0"/>
        <v>-2449092</v>
      </c>
      <c r="F62" s="18">
        <f t="shared" si="1"/>
        <v>-0.44449364927919055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3000</v>
      </c>
      <c r="E64" s="17">
        <f t="shared" si="0"/>
        <v>3000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324356</v>
      </c>
      <c r="D67" s="37">
        <v>511860</v>
      </c>
      <c r="E67" s="37">
        <f t="shared" si="0"/>
        <v>187504</v>
      </c>
      <c r="F67" s="38">
        <f t="shared" si="1"/>
        <v>0.57808087410129616</v>
      </c>
    </row>
    <row r="68" spans="1:6" x14ac:dyDescent="0.2">
      <c r="A68" s="48">
        <v>6</v>
      </c>
      <c r="B68" s="16" t="s">
        <v>68</v>
      </c>
      <c r="C68" s="17">
        <v>324356</v>
      </c>
      <c r="D68" s="17">
        <v>511860</v>
      </c>
      <c r="E68" s="17">
        <f t="shared" si="0"/>
        <v>187504</v>
      </c>
      <c r="F68" s="18">
        <f t="shared" si="1"/>
        <v>0.57808087410129616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1349965177</v>
      </c>
      <c r="D71" s="43">
        <f>D59+D60</f>
        <v>1332440547</v>
      </c>
      <c r="E71" s="43">
        <f t="shared" si="2"/>
        <v>-17524630</v>
      </c>
      <c r="F71" s="44">
        <f t="shared" si="3"/>
        <v>-1.2981542263886148E-2</v>
      </c>
    </row>
    <row r="72" spans="1:6" ht="13.5" thickTop="1" x14ac:dyDescent="0.2">
      <c r="A72" s="57"/>
      <c r="B72" s="6"/>
    </row>
    <row r="73" spans="1:6" x14ac:dyDescent="0.2">
      <c r="A73" s="7"/>
    </row>
  </sheetData>
  <mergeCells count="2">
    <mergeCell ref="A1:F1"/>
    <mergeCell ref="E2:F2"/>
  </mergeCells>
  <conditionalFormatting sqref="B8">
    <cfRule type="duplicateValues" dxfId="107" priority="3" stopIfTrue="1"/>
    <cfRule type="duplicateValues" dxfId="106" priority="4" stopIfTrue="1"/>
  </conditionalFormatting>
  <conditionalFormatting sqref="B8">
    <cfRule type="duplicateValues" dxfId="105" priority="5" stopIfTrue="1"/>
  </conditionalFormatting>
  <conditionalFormatting sqref="B27">
    <cfRule type="duplicateValues" dxfId="104" priority="6" stopIfTrue="1"/>
    <cfRule type="duplicateValues" dxfId="103" priority="7" stopIfTrue="1"/>
  </conditionalFormatting>
  <conditionalFormatting sqref="B27">
    <cfRule type="duplicateValues" dxfId="102" priority="8" stopIfTrue="1"/>
  </conditionalFormatting>
  <conditionalFormatting sqref="B66">
    <cfRule type="duplicateValues" dxfId="101" priority="9" stopIfTrue="1"/>
    <cfRule type="duplicateValues" dxfId="100" priority="10" stopIfTrue="1"/>
  </conditionalFormatting>
  <conditionalFormatting sqref="B66">
    <cfRule type="duplicateValues" dxfId="99" priority="11" stopIfTrue="1"/>
  </conditionalFormatting>
  <conditionalFormatting sqref="B57">
    <cfRule type="duplicateValues" dxfId="98" priority="12" stopIfTrue="1"/>
    <cfRule type="duplicateValues" dxfId="97" priority="13" stopIfTrue="1"/>
  </conditionalFormatting>
  <conditionalFormatting sqref="B57">
    <cfRule type="duplicateValues" dxfId="96" priority="14" stopIfTrue="1"/>
  </conditionalFormatting>
  <conditionalFormatting sqref="B71">
    <cfRule type="duplicateValues" dxfId="95" priority="1" stopIfTrue="1"/>
  </conditionalFormatting>
  <conditionalFormatting sqref="B71">
    <cfRule type="duplicateValues" dxfId="94" priority="2" stopIfTrue="1"/>
  </conditionalFormatting>
  <conditionalFormatting sqref="B67:B70 B6:B7 B58:B65 B9:B26 B28:B56">
    <cfRule type="duplicateValues" dxfId="93" priority="15" stopIfTrue="1"/>
    <cfRule type="duplicateValues" dxfId="92" priority="16" stopIfTrue="1"/>
  </conditionalFormatting>
  <conditionalFormatting sqref="B67:B70 B4:B7 B58:B65 B9:B26 B28:B56">
    <cfRule type="duplicateValues" dxfId="91" priority="17" stopIfTrue="1"/>
  </conditionalFormatting>
  <conditionalFormatting sqref="B58:B70 B5:B56">
    <cfRule type="duplicateValues" dxfId="90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0.85546875" style="2" bestFit="1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96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1204241459</v>
      </c>
      <c r="D4" s="14">
        <f>SUM(D5:D31)</f>
        <v>1140507759</v>
      </c>
      <c r="E4" s="14">
        <f>D4-C4</f>
        <v>-63733700</v>
      </c>
      <c r="F4" s="15">
        <f>D4/C4-100%</f>
        <v>-5.2924352939089481E-2</v>
      </c>
    </row>
    <row r="5" spans="1:6" x14ac:dyDescent="0.2">
      <c r="A5" s="65">
        <v>1</v>
      </c>
      <c r="B5" s="16" t="s">
        <v>10</v>
      </c>
      <c r="C5" s="17">
        <v>28787</v>
      </c>
      <c r="D5" s="17">
        <v>27315</v>
      </c>
      <c r="E5" s="17">
        <f t="shared" ref="E5:E68" si="0">D5-C5</f>
        <v>-1472</v>
      </c>
      <c r="F5" s="18">
        <f t="shared" ref="F5:F68" si="1">D5/C5-100%</f>
        <v>-5.1134192517455768E-2</v>
      </c>
    </row>
    <row r="6" spans="1:6" x14ac:dyDescent="0.2">
      <c r="A6" s="66">
        <v>2</v>
      </c>
      <c r="B6" s="16" t="s">
        <v>11</v>
      </c>
      <c r="C6" s="17">
        <v>446370742</v>
      </c>
      <c r="D6" s="17">
        <v>440834573</v>
      </c>
      <c r="E6" s="17">
        <f t="shared" si="0"/>
        <v>-5536169</v>
      </c>
      <c r="F6" s="18">
        <f t="shared" si="1"/>
        <v>-1.2402625170267134E-2</v>
      </c>
    </row>
    <row r="7" spans="1:6" x14ac:dyDescent="0.2">
      <c r="A7" s="65">
        <v>3</v>
      </c>
      <c r="B7" s="16" t="s">
        <v>12</v>
      </c>
      <c r="C7" s="17">
        <v>36512145</v>
      </c>
      <c r="D7" s="17">
        <v>21570399</v>
      </c>
      <c r="E7" s="17">
        <f t="shared" si="0"/>
        <v>-14941746</v>
      </c>
      <c r="F7" s="18">
        <f t="shared" si="1"/>
        <v>-0.40922673811686494</v>
      </c>
    </row>
    <row r="8" spans="1:6" x14ac:dyDescent="0.2">
      <c r="A8" s="65">
        <v>4</v>
      </c>
      <c r="B8" s="16" t="s">
        <v>13</v>
      </c>
      <c r="C8" s="17">
        <v>30147756</v>
      </c>
      <c r="D8" s="17">
        <v>26444633</v>
      </c>
      <c r="E8" s="17">
        <f t="shared" si="0"/>
        <v>-3703123</v>
      </c>
      <c r="F8" s="18">
        <f t="shared" si="1"/>
        <v>-0.12283245890672589</v>
      </c>
    </row>
    <row r="9" spans="1:6" x14ac:dyDescent="0.2">
      <c r="A9" s="66">
        <v>5</v>
      </c>
      <c r="B9" s="16" t="s">
        <v>14</v>
      </c>
      <c r="C9" s="17">
        <v>35517387</v>
      </c>
      <c r="D9" s="17">
        <v>3840579</v>
      </c>
      <c r="E9" s="17">
        <f t="shared" si="0"/>
        <v>-31676808</v>
      </c>
      <c r="F9" s="18">
        <f t="shared" si="1"/>
        <v>-0.89186763654657364</v>
      </c>
    </row>
    <row r="10" spans="1:6" ht="25.5" x14ac:dyDescent="0.2">
      <c r="A10" s="65">
        <v>6</v>
      </c>
      <c r="B10" s="16" t="s">
        <v>83</v>
      </c>
      <c r="C10" s="17">
        <v>26782423</v>
      </c>
      <c r="D10" s="17">
        <v>34285563</v>
      </c>
      <c r="E10" s="17">
        <f t="shared" si="0"/>
        <v>7503140</v>
      </c>
      <c r="F10" s="18">
        <f t="shared" si="1"/>
        <v>0.28015165020730204</v>
      </c>
    </row>
    <row r="11" spans="1:6" x14ac:dyDescent="0.2">
      <c r="A11" s="65">
        <v>7</v>
      </c>
      <c r="B11" s="16" t="s">
        <v>15</v>
      </c>
      <c r="C11" s="17">
        <v>9339073</v>
      </c>
      <c r="D11" s="17">
        <v>12730425</v>
      </c>
      <c r="E11" s="17">
        <f t="shared" si="0"/>
        <v>3391352</v>
      </c>
      <c r="F11" s="18">
        <f t="shared" si="1"/>
        <v>0.36313582729249472</v>
      </c>
    </row>
    <row r="12" spans="1:6" x14ac:dyDescent="0.2">
      <c r="A12" s="66">
        <v>8</v>
      </c>
      <c r="B12" s="16" t="s">
        <v>16</v>
      </c>
      <c r="C12" s="17">
        <v>46640471</v>
      </c>
      <c r="D12" s="17">
        <v>46925028</v>
      </c>
      <c r="E12" s="17">
        <f t="shared" si="0"/>
        <v>284557</v>
      </c>
      <c r="F12" s="18">
        <f t="shared" si="1"/>
        <v>6.1010747511534014E-3</v>
      </c>
    </row>
    <row r="13" spans="1:6" ht="25.5" x14ac:dyDescent="0.2">
      <c r="A13" s="65">
        <v>9</v>
      </c>
      <c r="B13" s="16" t="s">
        <v>17</v>
      </c>
      <c r="C13" s="17">
        <v>40678393</v>
      </c>
      <c r="D13" s="17">
        <v>42820278</v>
      </c>
      <c r="E13" s="17">
        <f t="shared" si="0"/>
        <v>2141885</v>
      </c>
      <c r="F13" s="18">
        <f t="shared" si="1"/>
        <v>5.2654120333613053E-2</v>
      </c>
    </row>
    <row r="14" spans="1:6" x14ac:dyDescent="0.2">
      <c r="A14" s="65">
        <v>10</v>
      </c>
      <c r="B14" s="16" t="s">
        <v>18</v>
      </c>
      <c r="C14" s="17">
        <v>30968014</v>
      </c>
      <c r="D14" s="17">
        <v>38300289</v>
      </c>
      <c r="E14" s="17">
        <f t="shared" si="0"/>
        <v>7332275</v>
      </c>
      <c r="F14" s="18">
        <f t="shared" si="1"/>
        <v>0.2367693000913782</v>
      </c>
    </row>
    <row r="15" spans="1:6" x14ac:dyDescent="0.2">
      <c r="A15" s="66">
        <v>11</v>
      </c>
      <c r="B15" s="16" t="s">
        <v>87</v>
      </c>
      <c r="C15" s="17">
        <v>303846177</v>
      </c>
      <c r="D15" s="17">
        <v>286551618</v>
      </c>
      <c r="E15" s="17">
        <f t="shared" si="0"/>
        <v>-17294559</v>
      </c>
      <c r="F15" s="18">
        <f t="shared" si="1"/>
        <v>-5.6918797434795443E-2</v>
      </c>
    </row>
    <row r="16" spans="1:6" x14ac:dyDescent="0.2">
      <c r="A16" s="65">
        <v>12</v>
      </c>
      <c r="B16" s="16" t="s">
        <v>20</v>
      </c>
      <c r="C16" s="17">
        <v>11843234</v>
      </c>
      <c r="D16" s="17">
        <v>17476691</v>
      </c>
      <c r="E16" s="17">
        <f t="shared" si="0"/>
        <v>5633457</v>
      </c>
      <c r="F16" s="18">
        <f t="shared" si="1"/>
        <v>0.47566880802996891</v>
      </c>
    </row>
    <row r="17" spans="1:6" x14ac:dyDescent="0.2">
      <c r="A17" s="65">
        <v>13</v>
      </c>
      <c r="B17" s="16" t="s">
        <v>21</v>
      </c>
      <c r="C17" s="17">
        <v>45908883</v>
      </c>
      <c r="D17" s="17">
        <v>27256913</v>
      </c>
      <c r="E17" s="17">
        <f t="shared" si="0"/>
        <v>-18651970</v>
      </c>
      <c r="F17" s="18">
        <f t="shared" si="1"/>
        <v>-0.40628237458968453</v>
      </c>
    </row>
    <row r="18" spans="1:6" x14ac:dyDescent="0.2">
      <c r="A18" s="66">
        <v>14</v>
      </c>
      <c r="B18" s="16" t="s">
        <v>22</v>
      </c>
      <c r="C18" s="17">
        <v>7115783</v>
      </c>
      <c r="D18" s="17">
        <v>6612533</v>
      </c>
      <c r="E18" s="17">
        <f t="shared" si="0"/>
        <v>-503250</v>
      </c>
      <c r="F18" s="18">
        <f t="shared" si="1"/>
        <v>-7.072306729983191E-2</v>
      </c>
    </row>
    <row r="19" spans="1:6" x14ac:dyDescent="0.2">
      <c r="A19" s="65">
        <v>15</v>
      </c>
      <c r="B19" s="16" t="s">
        <v>23</v>
      </c>
      <c r="C19" s="17">
        <v>5045410</v>
      </c>
      <c r="D19" s="17">
        <v>2819954</v>
      </c>
      <c r="E19" s="17">
        <f t="shared" si="0"/>
        <v>-2225456</v>
      </c>
      <c r="F19" s="18">
        <f t="shared" si="1"/>
        <v>-0.44108526363566092</v>
      </c>
    </row>
    <row r="20" spans="1:6" x14ac:dyDescent="0.2">
      <c r="A20" s="65">
        <v>16</v>
      </c>
      <c r="B20" s="16" t="s">
        <v>24</v>
      </c>
      <c r="C20" s="17">
        <v>177400</v>
      </c>
      <c r="D20" s="17">
        <v>0</v>
      </c>
      <c r="E20" s="17">
        <f t="shared" si="0"/>
        <v>-177400</v>
      </c>
      <c r="F20" s="18">
        <f t="shared" si="1"/>
        <v>-1</v>
      </c>
    </row>
    <row r="21" spans="1:6" x14ac:dyDescent="0.2">
      <c r="A21" s="66">
        <v>17</v>
      </c>
      <c r="B21" s="16" t="s">
        <v>25</v>
      </c>
      <c r="C21" s="17">
        <v>8604380</v>
      </c>
      <c r="D21" s="17">
        <v>10684864</v>
      </c>
      <c r="E21" s="17">
        <f t="shared" si="0"/>
        <v>2080484</v>
      </c>
      <c r="F21" s="18">
        <f t="shared" si="1"/>
        <v>0.24179359814420098</v>
      </c>
    </row>
    <row r="22" spans="1:6" x14ac:dyDescent="0.2">
      <c r="A22" s="65">
        <v>18</v>
      </c>
      <c r="B22" s="16" t="s">
        <v>26</v>
      </c>
      <c r="C22" s="17">
        <v>412600</v>
      </c>
      <c r="D22" s="17">
        <v>1311113</v>
      </c>
      <c r="E22" s="17">
        <f t="shared" si="0"/>
        <v>898513</v>
      </c>
      <c r="F22" s="18">
        <f t="shared" si="1"/>
        <v>2.1776854095976734</v>
      </c>
    </row>
    <row r="23" spans="1:6" x14ac:dyDescent="0.2">
      <c r="A23" s="65">
        <v>19</v>
      </c>
      <c r="B23" s="16" t="s">
        <v>27</v>
      </c>
      <c r="C23" s="17">
        <v>1642277</v>
      </c>
      <c r="D23" s="17">
        <v>1368833</v>
      </c>
      <c r="E23" s="17">
        <f t="shared" si="0"/>
        <v>-273444</v>
      </c>
      <c r="F23" s="18">
        <f t="shared" si="1"/>
        <v>-0.16650297117964874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41434655</v>
      </c>
      <c r="D25" s="17">
        <v>38636833</v>
      </c>
      <c r="E25" s="17">
        <f t="shared" si="0"/>
        <v>-2797822</v>
      </c>
      <c r="F25" s="18">
        <f t="shared" si="1"/>
        <v>-6.752371897388787E-2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10615750</v>
      </c>
      <c r="E27" s="17">
        <f t="shared" si="0"/>
        <v>10615750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1298227</v>
      </c>
      <c r="D28" s="17">
        <v>1026674</v>
      </c>
      <c r="E28" s="17">
        <f t="shared" si="0"/>
        <v>-271553</v>
      </c>
      <c r="F28" s="18">
        <f t="shared" si="1"/>
        <v>-0.20917220177981199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65621883</v>
      </c>
      <c r="D30" s="17">
        <v>66041734</v>
      </c>
      <c r="E30" s="17">
        <f t="shared" si="0"/>
        <v>419851</v>
      </c>
      <c r="F30" s="18">
        <f t="shared" si="1"/>
        <v>6.3980334121165328E-3</v>
      </c>
    </row>
    <row r="31" spans="1:6" x14ac:dyDescent="0.2">
      <c r="A31" s="65">
        <v>27</v>
      </c>
      <c r="B31" s="19" t="s">
        <v>34</v>
      </c>
      <c r="C31" s="20">
        <v>8305359</v>
      </c>
      <c r="D31" s="20">
        <v>2325167</v>
      </c>
      <c r="E31" s="20">
        <f t="shared" si="0"/>
        <v>-5980192</v>
      </c>
      <c r="F31" s="21">
        <f t="shared" si="1"/>
        <v>-0.72004015720452297</v>
      </c>
    </row>
    <row r="32" spans="1:6" x14ac:dyDescent="0.2">
      <c r="A32" s="67" t="s">
        <v>79</v>
      </c>
      <c r="B32" s="22" t="s">
        <v>35</v>
      </c>
      <c r="C32" s="23">
        <f>C33+C34</f>
        <v>1597334675</v>
      </c>
      <c r="D32" s="23">
        <f>D33+D34</f>
        <v>1562135342</v>
      </c>
      <c r="E32" s="23">
        <f t="shared" si="0"/>
        <v>-35199333</v>
      </c>
      <c r="F32" s="24">
        <f t="shared" si="1"/>
        <v>-2.2036291799650609E-2</v>
      </c>
    </row>
    <row r="33" spans="1:6" x14ac:dyDescent="0.2">
      <c r="A33" s="68" t="s">
        <v>1</v>
      </c>
      <c r="B33" s="25" t="s">
        <v>36</v>
      </c>
      <c r="C33" s="26">
        <v>1197050288</v>
      </c>
      <c r="D33" s="26">
        <v>1195707002</v>
      </c>
      <c r="E33" s="26">
        <f t="shared" si="0"/>
        <v>-1343286</v>
      </c>
      <c r="F33" s="27">
        <f t="shared" si="1"/>
        <v>-1.1221633823290666E-3</v>
      </c>
    </row>
    <row r="34" spans="1:6" x14ac:dyDescent="0.2">
      <c r="A34" s="69" t="s">
        <v>72</v>
      </c>
      <c r="B34" s="28" t="s">
        <v>76</v>
      </c>
      <c r="C34" s="26">
        <f>SUM(C35:C50)</f>
        <v>400284387</v>
      </c>
      <c r="D34" s="26">
        <f>SUM(D35:D50)</f>
        <v>366428340</v>
      </c>
      <c r="E34" s="26">
        <f t="shared" si="0"/>
        <v>-33856047</v>
      </c>
      <c r="F34" s="27">
        <f t="shared" si="1"/>
        <v>-8.4579983880310627E-2</v>
      </c>
    </row>
    <row r="35" spans="1:6" x14ac:dyDescent="0.2">
      <c r="A35" s="65">
        <v>1</v>
      </c>
      <c r="B35" s="16" t="s">
        <v>37</v>
      </c>
      <c r="C35" s="17">
        <v>93963982</v>
      </c>
      <c r="D35" s="17">
        <v>88278366</v>
      </c>
      <c r="E35" s="17">
        <f t="shared" si="0"/>
        <v>-5685616</v>
      </c>
      <c r="F35" s="18">
        <f t="shared" si="1"/>
        <v>-6.0508461635863875E-2</v>
      </c>
    </row>
    <row r="36" spans="1:6" x14ac:dyDescent="0.2">
      <c r="A36" s="65">
        <v>2</v>
      </c>
      <c r="B36" s="16" t="s">
        <v>38</v>
      </c>
      <c r="C36" s="17">
        <v>66054236</v>
      </c>
      <c r="D36" s="17">
        <v>50381938</v>
      </c>
      <c r="E36" s="17">
        <f t="shared" si="0"/>
        <v>-15672298</v>
      </c>
      <c r="F36" s="18">
        <f t="shared" si="1"/>
        <v>-0.23726408704507607</v>
      </c>
    </row>
    <row r="37" spans="1:6" x14ac:dyDescent="0.2">
      <c r="A37" s="65">
        <v>3</v>
      </c>
      <c r="B37" s="16" t="s">
        <v>39</v>
      </c>
      <c r="C37" s="17">
        <v>135090524</v>
      </c>
      <c r="D37" s="17">
        <v>119918469</v>
      </c>
      <c r="E37" s="17">
        <f t="shared" si="0"/>
        <v>-15172055</v>
      </c>
      <c r="F37" s="18">
        <f t="shared" si="1"/>
        <v>-0.11231028314021496</v>
      </c>
    </row>
    <row r="38" spans="1:6" x14ac:dyDescent="0.2">
      <c r="A38" s="65">
        <v>4</v>
      </c>
      <c r="B38" s="16" t="s">
        <v>40</v>
      </c>
      <c r="C38" s="17">
        <v>88693648</v>
      </c>
      <c r="D38" s="17">
        <v>89780821</v>
      </c>
      <c r="E38" s="17">
        <f t="shared" si="0"/>
        <v>1087173</v>
      </c>
      <c r="F38" s="18">
        <f t="shared" si="1"/>
        <v>1.2257619621193205E-2</v>
      </c>
    </row>
    <row r="39" spans="1:6" x14ac:dyDescent="0.2">
      <c r="A39" s="65">
        <v>5</v>
      </c>
      <c r="B39" s="16" t="s">
        <v>41</v>
      </c>
      <c r="C39" s="17">
        <v>315476</v>
      </c>
      <c r="D39" s="17">
        <v>88465</v>
      </c>
      <c r="E39" s="17">
        <f t="shared" si="0"/>
        <v>-227011</v>
      </c>
      <c r="F39" s="18">
        <f t="shared" si="1"/>
        <v>-0.71958247220073801</v>
      </c>
    </row>
    <row r="40" spans="1:6" x14ac:dyDescent="0.2">
      <c r="A40" s="65">
        <v>6</v>
      </c>
      <c r="B40" s="16" t="s">
        <v>42</v>
      </c>
      <c r="C40" s="17">
        <v>-138225</v>
      </c>
      <c r="D40" s="17">
        <v>25594</v>
      </c>
      <c r="E40" s="17">
        <f t="shared" si="0"/>
        <v>163819</v>
      </c>
      <c r="F40" s="18">
        <f t="shared" si="1"/>
        <v>-1.1851618737565563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1462729</v>
      </c>
      <c r="D42" s="17">
        <v>4254965</v>
      </c>
      <c r="E42" s="17">
        <f t="shared" si="0"/>
        <v>2792236</v>
      </c>
      <c r="F42" s="18">
        <f t="shared" si="1"/>
        <v>1.9089222952440266</v>
      </c>
    </row>
    <row r="43" spans="1:6" x14ac:dyDescent="0.2">
      <c r="A43" s="65">
        <v>9</v>
      </c>
      <c r="B43" s="16" t="s">
        <v>45</v>
      </c>
      <c r="C43" s="17">
        <v>6663549</v>
      </c>
      <c r="D43" s="17">
        <v>4515259</v>
      </c>
      <c r="E43" s="17">
        <f t="shared" si="0"/>
        <v>-2148290</v>
      </c>
      <c r="F43" s="18">
        <f t="shared" si="1"/>
        <v>-0.32239426767928026</v>
      </c>
    </row>
    <row r="44" spans="1:6" x14ac:dyDescent="0.2">
      <c r="A44" s="65">
        <v>10</v>
      </c>
      <c r="B44" s="16" t="s">
        <v>46</v>
      </c>
      <c r="C44" s="17">
        <v>0</v>
      </c>
      <c r="D44" s="17">
        <v>450839</v>
      </c>
      <c r="E44" s="17">
        <f t="shared" si="0"/>
        <v>450839</v>
      </c>
      <c r="F44" s="18" t="e">
        <f t="shared" si="1"/>
        <v>#DIV/0!</v>
      </c>
    </row>
    <row r="45" spans="1:6" x14ac:dyDescent="0.2">
      <c r="A45" s="65">
        <v>11</v>
      </c>
      <c r="B45" s="16" t="s">
        <v>88</v>
      </c>
      <c r="C45" s="17">
        <v>2795197</v>
      </c>
      <c r="D45" s="17">
        <v>3153960</v>
      </c>
      <c r="E45" s="17">
        <f t="shared" si="0"/>
        <v>358763</v>
      </c>
      <c r="F45" s="18">
        <f t="shared" si="1"/>
        <v>0.12834980861814027</v>
      </c>
    </row>
    <row r="46" spans="1:6" x14ac:dyDescent="0.2">
      <c r="A46" s="65">
        <v>12</v>
      </c>
      <c r="B46" s="16" t="s">
        <v>47</v>
      </c>
      <c r="C46" s="17">
        <v>4191733</v>
      </c>
      <c r="D46" s="17">
        <v>4352991</v>
      </c>
      <c r="E46" s="17">
        <f t="shared" si="0"/>
        <v>161258</v>
      </c>
      <c r="F46" s="18">
        <f t="shared" si="1"/>
        <v>3.8470484642032288E-2</v>
      </c>
    </row>
    <row r="47" spans="1:6" x14ac:dyDescent="0.2">
      <c r="A47" s="65">
        <v>13</v>
      </c>
      <c r="B47" s="16" t="s">
        <v>48</v>
      </c>
      <c r="C47" s="17">
        <v>5292</v>
      </c>
      <c r="D47" s="17">
        <v>17947</v>
      </c>
      <c r="E47" s="17">
        <f t="shared" si="0"/>
        <v>12655</v>
      </c>
      <c r="F47" s="18">
        <f t="shared" si="1"/>
        <v>2.3913454270597128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1242849</v>
      </c>
      <c r="D49" s="17">
        <v>1206669</v>
      </c>
      <c r="E49" s="17">
        <f t="shared" si="0"/>
        <v>-36180</v>
      </c>
      <c r="F49" s="18">
        <f t="shared" si="1"/>
        <v>-2.9110535551784666E-2</v>
      </c>
    </row>
    <row r="50" spans="1:6" x14ac:dyDescent="0.2">
      <c r="A50" s="65">
        <v>16</v>
      </c>
      <c r="B50" s="16" t="s">
        <v>51</v>
      </c>
      <c r="C50" s="17">
        <v>-56603</v>
      </c>
      <c r="D50" s="17">
        <v>2057</v>
      </c>
      <c r="E50" s="17">
        <f t="shared" si="0"/>
        <v>58660</v>
      </c>
      <c r="F50" s="18">
        <f t="shared" si="1"/>
        <v>-1.0363408299913432</v>
      </c>
    </row>
    <row r="51" spans="1:6" x14ac:dyDescent="0.2">
      <c r="A51" s="67" t="s">
        <v>2</v>
      </c>
      <c r="B51" s="22" t="s">
        <v>52</v>
      </c>
      <c r="C51" s="23">
        <f>C52+C56+C57+C58</f>
        <v>110657293</v>
      </c>
      <c r="D51" s="23">
        <f>D52+D56+D57+D58</f>
        <v>113931248</v>
      </c>
      <c r="E51" s="23">
        <f t="shared" si="0"/>
        <v>3273955</v>
      </c>
      <c r="F51" s="24">
        <f t="shared" si="1"/>
        <v>2.9586436747553568E-2</v>
      </c>
    </row>
    <row r="52" spans="1:6" x14ac:dyDescent="0.2">
      <c r="A52" s="66">
        <v>1</v>
      </c>
      <c r="B52" s="28" t="s">
        <v>53</v>
      </c>
      <c r="C52" s="26">
        <f>C53+C54+C55</f>
        <v>105902293</v>
      </c>
      <c r="D52" s="26">
        <f>D53+D54+D55</f>
        <v>111101248</v>
      </c>
      <c r="E52" s="26">
        <f t="shared" si="0"/>
        <v>5198955</v>
      </c>
      <c r="F52" s="27">
        <f t="shared" si="1"/>
        <v>4.9091996525514325E-2</v>
      </c>
    </row>
    <row r="53" spans="1:6" x14ac:dyDescent="0.2">
      <c r="A53" s="66" t="s">
        <v>3</v>
      </c>
      <c r="B53" s="16" t="s">
        <v>54</v>
      </c>
      <c r="C53" s="17">
        <v>63408438</v>
      </c>
      <c r="D53" s="17">
        <v>63408438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23962906</v>
      </c>
      <c r="D54" s="17">
        <v>20728018</v>
      </c>
      <c r="E54" s="17">
        <f t="shared" si="0"/>
        <v>-3234888</v>
      </c>
      <c r="F54" s="18">
        <f t="shared" si="1"/>
        <v>-0.13499564702210998</v>
      </c>
    </row>
    <row r="55" spans="1:6" x14ac:dyDescent="0.2">
      <c r="A55" s="66" t="s">
        <v>5</v>
      </c>
      <c r="B55" s="16" t="s">
        <v>56</v>
      </c>
      <c r="C55" s="17">
        <v>18530949</v>
      </c>
      <c r="D55" s="17">
        <v>26964792</v>
      </c>
      <c r="E55" s="17">
        <f t="shared" si="0"/>
        <v>8433843</v>
      </c>
      <c r="F55" s="18">
        <f t="shared" si="1"/>
        <v>0.45512202316244021</v>
      </c>
    </row>
    <row r="56" spans="1:6" x14ac:dyDescent="0.2">
      <c r="A56" s="66" t="s">
        <v>6</v>
      </c>
      <c r="B56" s="28" t="s">
        <v>57</v>
      </c>
      <c r="C56" s="26">
        <v>4755000</v>
      </c>
      <c r="D56" s="26">
        <v>2830000</v>
      </c>
      <c r="E56" s="26">
        <f t="shared" si="0"/>
        <v>-1925000</v>
      </c>
      <c r="F56" s="27">
        <f t="shared" si="1"/>
        <v>-0.40483701366982128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2912233427</v>
      </c>
      <c r="D59" s="33">
        <f>D4+D32+D51</f>
        <v>2816574349</v>
      </c>
      <c r="E59" s="33">
        <f t="shared" si="0"/>
        <v>-95659078</v>
      </c>
      <c r="F59" s="34">
        <f t="shared" si="1"/>
        <v>-3.2847325050637144E-2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49291077</v>
      </c>
      <c r="D60" s="14">
        <f>D61+D67</f>
        <v>156873368</v>
      </c>
      <c r="E60" s="14">
        <f t="shared" si="0"/>
        <v>107582291</v>
      </c>
      <c r="F60" s="15">
        <f t="shared" si="1"/>
        <v>2.1825916078076362</v>
      </c>
    </row>
    <row r="61" spans="1:6" s="35" customFormat="1" x14ac:dyDescent="0.2">
      <c r="A61" s="72"/>
      <c r="B61" s="36" t="s">
        <v>61</v>
      </c>
      <c r="C61" s="37">
        <f>SUM(C62:C66)</f>
        <v>8941913</v>
      </c>
      <c r="D61" s="37">
        <f>SUM(D62:D66)</f>
        <v>46894547</v>
      </c>
      <c r="E61" s="37">
        <f t="shared" si="0"/>
        <v>37952634</v>
      </c>
      <c r="F61" s="38">
        <f t="shared" si="1"/>
        <v>4.2443528582754046</v>
      </c>
    </row>
    <row r="62" spans="1:6" x14ac:dyDescent="0.2">
      <c r="A62" s="65">
        <v>1</v>
      </c>
      <c r="B62" s="16" t="s">
        <v>62</v>
      </c>
      <c r="C62" s="17">
        <v>8642756</v>
      </c>
      <c r="D62" s="17">
        <v>10008113</v>
      </c>
      <c r="E62" s="17">
        <f t="shared" si="0"/>
        <v>1365357</v>
      </c>
      <c r="F62" s="18">
        <f t="shared" si="1"/>
        <v>0.15797703880567737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36819018</v>
      </c>
      <c r="E63" s="17">
        <f t="shared" si="0"/>
        <v>36819018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299157</v>
      </c>
      <c r="D65" s="17">
        <v>67416</v>
      </c>
      <c r="E65" s="17">
        <f t="shared" si="0"/>
        <v>-231741</v>
      </c>
      <c r="F65" s="18">
        <f t="shared" si="1"/>
        <v>-0.77464675738826105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40349164</v>
      </c>
      <c r="D67" s="37">
        <f>SUM(D68:D70)</f>
        <v>109978821</v>
      </c>
      <c r="E67" s="37">
        <f t="shared" si="0"/>
        <v>69629657</v>
      </c>
      <c r="F67" s="38">
        <f t="shared" si="1"/>
        <v>1.7256778108215576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1178279</v>
      </c>
      <c r="E69" s="17">
        <f t="shared" ref="E69:E71" si="2">D69-C69</f>
        <v>1178279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40349164</v>
      </c>
      <c r="D70" s="40">
        <v>108800542</v>
      </c>
      <c r="E70" s="40">
        <f t="shared" si="2"/>
        <v>68451378</v>
      </c>
      <c r="F70" s="41">
        <f t="shared" si="3"/>
        <v>1.6964757435866575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2961524504</v>
      </c>
      <c r="D71" s="43">
        <f>D59+D60</f>
        <v>2973447717</v>
      </c>
      <c r="E71" s="43">
        <f t="shared" si="2"/>
        <v>11923213</v>
      </c>
      <c r="F71" s="44">
        <f t="shared" si="3"/>
        <v>4.026038948486077E-3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89" priority="3" stopIfTrue="1"/>
    <cfRule type="duplicateValues" dxfId="88" priority="4" stopIfTrue="1"/>
  </conditionalFormatting>
  <conditionalFormatting sqref="B8">
    <cfRule type="duplicateValues" dxfId="87" priority="5" stopIfTrue="1"/>
  </conditionalFormatting>
  <conditionalFormatting sqref="B27">
    <cfRule type="duplicateValues" dxfId="86" priority="6" stopIfTrue="1"/>
    <cfRule type="duplicateValues" dxfId="85" priority="7" stopIfTrue="1"/>
  </conditionalFormatting>
  <conditionalFormatting sqref="B27">
    <cfRule type="duplicateValues" dxfId="84" priority="8" stopIfTrue="1"/>
  </conditionalFormatting>
  <conditionalFormatting sqref="B66">
    <cfRule type="duplicateValues" dxfId="83" priority="9" stopIfTrue="1"/>
    <cfRule type="duplicateValues" dxfId="82" priority="10" stopIfTrue="1"/>
  </conditionalFormatting>
  <conditionalFormatting sqref="B66">
    <cfRule type="duplicateValues" dxfId="81" priority="11" stopIfTrue="1"/>
  </conditionalFormatting>
  <conditionalFormatting sqref="B57">
    <cfRule type="duplicateValues" dxfId="80" priority="12" stopIfTrue="1"/>
    <cfRule type="duplicateValues" dxfId="79" priority="13" stopIfTrue="1"/>
  </conditionalFormatting>
  <conditionalFormatting sqref="B57">
    <cfRule type="duplicateValues" dxfId="78" priority="14" stopIfTrue="1"/>
  </conditionalFormatting>
  <conditionalFormatting sqref="B71">
    <cfRule type="duplicateValues" dxfId="77" priority="1" stopIfTrue="1"/>
  </conditionalFormatting>
  <conditionalFormatting sqref="B71">
    <cfRule type="duplicateValues" dxfId="76" priority="2" stopIfTrue="1"/>
  </conditionalFormatting>
  <conditionalFormatting sqref="B67:B70 B6:B7 B58:B65 B9:B26 B28:B56">
    <cfRule type="duplicateValues" dxfId="75" priority="15" stopIfTrue="1"/>
    <cfRule type="duplicateValues" dxfId="74" priority="16" stopIfTrue="1"/>
  </conditionalFormatting>
  <conditionalFormatting sqref="B67:B70 B4:B7 B58:B65 B9:B26 B28:B56">
    <cfRule type="duplicateValues" dxfId="73" priority="17" stopIfTrue="1"/>
  </conditionalFormatting>
  <conditionalFormatting sqref="B58:B70 B5:B56">
    <cfRule type="duplicateValues" dxfId="72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0.85546875" style="2" bestFit="1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95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414224165</v>
      </c>
      <c r="D4" s="14">
        <f>SUM(D5:D31)</f>
        <v>421170867</v>
      </c>
      <c r="E4" s="14">
        <f>D4-C4</f>
        <v>6946702</v>
      </c>
      <c r="F4" s="15">
        <f>D4/C4-100%</f>
        <v>1.6770392910321785E-2</v>
      </c>
    </row>
    <row r="5" spans="1:6" x14ac:dyDescent="0.2">
      <c r="A5" s="65">
        <v>1</v>
      </c>
      <c r="B5" s="16" t="s">
        <v>10</v>
      </c>
      <c r="C5" s="17">
        <v>3104</v>
      </c>
      <c r="D5" s="17">
        <v>129018</v>
      </c>
      <c r="E5" s="17">
        <f t="shared" ref="E5:E68" si="0">D5-C5</f>
        <v>125914</v>
      </c>
      <c r="F5" s="18">
        <f t="shared" ref="F5:F68" si="1">D5/C5-100%</f>
        <v>40.56507731958763</v>
      </c>
    </row>
    <row r="6" spans="1:6" x14ac:dyDescent="0.2">
      <c r="A6" s="66">
        <v>2</v>
      </c>
      <c r="B6" s="16" t="s">
        <v>11</v>
      </c>
      <c r="C6" s="17">
        <v>266819802</v>
      </c>
      <c r="D6" s="17">
        <v>275043922</v>
      </c>
      <c r="E6" s="17">
        <f t="shared" si="0"/>
        <v>8224120</v>
      </c>
      <c r="F6" s="18">
        <f t="shared" si="1"/>
        <v>3.0822749804753968E-2</v>
      </c>
    </row>
    <row r="7" spans="1:6" x14ac:dyDescent="0.2">
      <c r="A7" s="65">
        <v>3</v>
      </c>
      <c r="B7" s="16" t="s">
        <v>12</v>
      </c>
      <c r="C7" s="17">
        <v>19813508</v>
      </c>
      <c r="D7" s="17">
        <v>8126355</v>
      </c>
      <c r="E7" s="17">
        <f t="shared" si="0"/>
        <v>-11687153</v>
      </c>
      <c r="F7" s="18">
        <f t="shared" si="1"/>
        <v>-0.5898578383999441</v>
      </c>
    </row>
    <row r="8" spans="1:6" x14ac:dyDescent="0.2">
      <c r="A8" s="65">
        <v>4</v>
      </c>
      <c r="B8" s="16" t="s">
        <v>13</v>
      </c>
      <c r="C8" s="17">
        <v>13754968</v>
      </c>
      <c r="D8" s="17">
        <v>17905329</v>
      </c>
      <c r="E8" s="17">
        <f t="shared" si="0"/>
        <v>4150361</v>
      </c>
      <c r="F8" s="18">
        <f t="shared" si="1"/>
        <v>0.30173541661456427</v>
      </c>
    </row>
    <row r="9" spans="1:6" x14ac:dyDescent="0.2">
      <c r="A9" s="66">
        <v>5</v>
      </c>
      <c r="B9" s="16" t="s">
        <v>14</v>
      </c>
      <c r="C9" s="17">
        <v>6129635</v>
      </c>
      <c r="D9" s="17">
        <v>880444</v>
      </c>
      <c r="E9" s="17">
        <f t="shared" si="0"/>
        <v>-5249191</v>
      </c>
      <c r="F9" s="18">
        <f t="shared" si="1"/>
        <v>-0.85636273611724023</v>
      </c>
    </row>
    <row r="10" spans="1:6" ht="25.5" x14ac:dyDescent="0.2">
      <c r="A10" s="65">
        <v>6</v>
      </c>
      <c r="B10" s="16" t="s">
        <v>83</v>
      </c>
      <c r="C10" s="17">
        <v>14412138</v>
      </c>
      <c r="D10" s="17">
        <v>19889201</v>
      </c>
      <c r="E10" s="17">
        <f t="shared" si="0"/>
        <v>5477063</v>
      </c>
      <c r="F10" s="18">
        <f t="shared" si="1"/>
        <v>0.38003126253717534</v>
      </c>
    </row>
    <row r="11" spans="1:6" x14ac:dyDescent="0.2">
      <c r="A11" s="65">
        <v>7</v>
      </c>
      <c r="B11" s="16" t="s">
        <v>15</v>
      </c>
      <c r="C11" s="17">
        <v>637519</v>
      </c>
      <c r="D11" s="17">
        <v>700581</v>
      </c>
      <c r="E11" s="17">
        <f t="shared" si="0"/>
        <v>63062</v>
      </c>
      <c r="F11" s="18">
        <f t="shared" si="1"/>
        <v>9.8917836174294393E-2</v>
      </c>
    </row>
    <row r="12" spans="1:6" x14ac:dyDescent="0.2">
      <c r="A12" s="66">
        <v>8</v>
      </c>
      <c r="B12" s="16" t="s">
        <v>16</v>
      </c>
      <c r="C12" s="17">
        <v>-22941</v>
      </c>
      <c r="D12" s="17">
        <v>4781</v>
      </c>
      <c r="E12" s="17">
        <f t="shared" si="0"/>
        <v>27722</v>
      </c>
      <c r="F12" s="18">
        <f t="shared" si="1"/>
        <v>-1.2084041672115426</v>
      </c>
    </row>
    <row r="13" spans="1:6" ht="25.5" x14ac:dyDescent="0.2">
      <c r="A13" s="65">
        <v>9</v>
      </c>
      <c r="B13" s="16" t="s">
        <v>17</v>
      </c>
      <c r="C13" s="17">
        <v>23200363</v>
      </c>
      <c r="D13" s="17">
        <v>24378217</v>
      </c>
      <c r="E13" s="17">
        <f t="shared" si="0"/>
        <v>1177854</v>
      </c>
      <c r="F13" s="18">
        <f t="shared" si="1"/>
        <v>5.0768774609259326E-2</v>
      </c>
    </row>
    <row r="14" spans="1:6" x14ac:dyDescent="0.2">
      <c r="A14" s="65">
        <v>10</v>
      </c>
      <c r="B14" s="16" t="s">
        <v>18</v>
      </c>
      <c r="C14" s="17">
        <v>24550861</v>
      </c>
      <c r="D14" s="17">
        <v>26148797</v>
      </c>
      <c r="E14" s="17">
        <f t="shared" si="0"/>
        <v>1597936</v>
      </c>
      <c r="F14" s="18">
        <f t="shared" si="1"/>
        <v>6.5086760093668428E-2</v>
      </c>
    </row>
    <row r="15" spans="1:6" x14ac:dyDescent="0.2">
      <c r="A15" s="66">
        <v>11</v>
      </c>
      <c r="B15" s="16" t="s">
        <v>87</v>
      </c>
      <c r="C15" s="17">
        <v>3935353</v>
      </c>
      <c r="D15" s="17">
        <v>15774660</v>
      </c>
      <c r="E15" s="17">
        <f t="shared" si="0"/>
        <v>11839307</v>
      </c>
      <c r="F15" s="18">
        <f t="shared" si="1"/>
        <v>3.0084485432437704</v>
      </c>
    </row>
    <row r="16" spans="1:6" x14ac:dyDescent="0.2">
      <c r="A16" s="65">
        <v>12</v>
      </c>
      <c r="B16" s="16" t="s">
        <v>20</v>
      </c>
      <c r="C16" s="17">
        <v>11190471</v>
      </c>
      <c r="D16" s="17">
        <v>10871748</v>
      </c>
      <c r="E16" s="17">
        <f t="shared" si="0"/>
        <v>-318723</v>
      </c>
      <c r="F16" s="18">
        <f t="shared" si="1"/>
        <v>-2.8481642997868484E-2</v>
      </c>
    </row>
    <row r="17" spans="1:6" x14ac:dyDescent="0.2">
      <c r="A17" s="65">
        <v>13</v>
      </c>
      <c r="B17" s="16" t="s">
        <v>21</v>
      </c>
      <c r="C17" s="17">
        <v>3065840</v>
      </c>
      <c r="D17" s="17">
        <v>0</v>
      </c>
      <c r="E17" s="17">
        <f t="shared" si="0"/>
        <v>-3065840</v>
      </c>
      <c r="F17" s="18">
        <f t="shared" si="1"/>
        <v>-1</v>
      </c>
    </row>
    <row r="18" spans="1:6" x14ac:dyDescent="0.2">
      <c r="A18" s="66">
        <v>14</v>
      </c>
      <c r="B18" s="16" t="s">
        <v>22</v>
      </c>
      <c r="C18" s="17">
        <v>671094</v>
      </c>
      <c r="D18" s="17">
        <v>838022</v>
      </c>
      <c r="E18" s="17">
        <f t="shared" si="0"/>
        <v>166928</v>
      </c>
      <c r="F18" s="18">
        <f t="shared" si="1"/>
        <v>0.24874011688377484</v>
      </c>
    </row>
    <row r="19" spans="1:6" x14ac:dyDescent="0.2">
      <c r="A19" s="65">
        <v>15</v>
      </c>
      <c r="B19" s="16" t="s">
        <v>23</v>
      </c>
      <c r="C19" s="17">
        <v>758540</v>
      </c>
      <c r="D19" s="17">
        <v>1051163</v>
      </c>
      <c r="E19" s="17">
        <f t="shared" si="0"/>
        <v>292623</v>
      </c>
      <c r="F19" s="18">
        <f t="shared" si="1"/>
        <v>0.38577135022543296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2989005</v>
      </c>
      <c r="D21" s="17">
        <v>2299014</v>
      </c>
      <c r="E21" s="17">
        <f t="shared" si="0"/>
        <v>-689991</v>
      </c>
      <c r="F21" s="18">
        <f t="shared" si="1"/>
        <v>-0.23084303974064946</v>
      </c>
    </row>
    <row r="22" spans="1:6" x14ac:dyDescent="0.2">
      <c r="A22" s="65">
        <v>18</v>
      </c>
      <c r="B22" s="16" t="s">
        <v>26</v>
      </c>
      <c r="C22" s="17">
        <v>1751560</v>
      </c>
      <c r="D22" s="17">
        <v>1887740</v>
      </c>
      <c r="E22" s="17">
        <f t="shared" si="0"/>
        <v>136180</v>
      </c>
      <c r="F22" s="18">
        <f t="shared" si="1"/>
        <v>7.7747836214574484E-2</v>
      </c>
    </row>
    <row r="23" spans="1:6" x14ac:dyDescent="0.2">
      <c r="A23" s="65">
        <v>19</v>
      </c>
      <c r="B23" s="16" t="s">
        <v>27</v>
      </c>
      <c r="C23" s="17">
        <v>10110</v>
      </c>
      <c r="D23" s="17">
        <v>191772</v>
      </c>
      <c r="E23" s="17">
        <f t="shared" si="0"/>
        <v>181662</v>
      </c>
      <c r="F23" s="18">
        <f t="shared" si="1"/>
        <v>17.968545994065281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3861750</v>
      </c>
      <c r="E27" s="17">
        <f t="shared" si="0"/>
        <v>3861750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732736</v>
      </c>
      <c r="D28" s="17">
        <v>497934</v>
      </c>
      <c r="E28" s="17">
        <f t="shared" si="0"/>
        <v>-234802</v>
      </c>
      <c r="F28" s="18">
        <f t="shared" si="1"/>
        <v>-0.32044556293126036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19820499</v>
      </c>
      <c r="D30" s="17">
        <v>10690419</v>
      </c>
      <c r="E30" s="17">
        <f t="shared" si="0"/>
        <v>-9130080</v>
      </c>
      <c r="F30" s="18">
        <f t="shared" si="1"/>
        <v>-0.46063825133766811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723703919</v>
      </c>
      <c r="D32" s="23">
        <f>D33+D34</f>
        <v>873260891</v>
      </c>
      <c r="E32" s="23">
        <f t="shared" si="0"/>
        <v>149556972</v>
      </c>
      <c r="F32" s="24">
        <f t="shared" si="1"/>
        <v>0.2066549151850039</v>
      </c>
    </row>
    <row r="33" spans="1:6" x14ac:dyDescent="0.2">
      <c r="A33" s="68" t="s">
        <v>1</v>
      </c>
      <c r="B33" s="25" t="s">
        <v>36</v>
      </c>
      <c r="C33" s="26">
        <v>555999460</v>
      </c>
      <c r="D33" s="26">
        <v>575766161</v>
      </c>
      <c r="E33" s="26">
        <f t="shared" si="0"/>
        <v>19766701</v>
      </c>
      <c r="F33" s="27">
        <f t="shared" si="1"/>
        <v>3.5551655032183049E-2</v>
      </c>
    </row>
    <row r="34" spans="1:6" x14ac:dyDescent="0.2">
      <c r="A34" s="69" t="s">
        <v>72</v>
      </c>
      <c r="B34" s="28" t="s">
        <v>76</v>
      </c>
      <c r="C34" s="26">
        <f>SUM(C35:C50)</f>
        <v>167704459</v>
      </c>
      <c r="D34" s="26">
        <f>SUM(D35:D50)</f>
        <v>297494730</v>
      </c>
      <c r="E34" s="26">
        <f t="shared" si="0"/>
        <v>129790271</v>
      </c>
      <c r="F34" s="27">
        <f t="shared" si="1"/>
        <v>0.77392260035256433</v>
      </c>
    </row>
    <row r="35" spans="1:6" x14ac:dyDescent="0.2">
      <c r="A35" s="65">
        <v>1</v>
      </c>
      <c r="B35" s="16" t="s">
        <v>37</v>
      </c>
      <c r="C35" s="17">
        <v>52303152</v>
      </c>
      <c r="D35" s="17">
        <v>60596418</v>
      </c>
      <c r="E35" s="17">
        <f t="shared" si="0"/>
        <v>8293266</v>
      </c>
      <c r="F35" s="18">
        <f t="shared" si="1"/>
        <v>0.15856149549074972</v>
      </c>
    </row>
    <row r="36" spans="1:6" x14ac:dyDescent="0.2">
      <c r="A36" s="65">
        <v>2</v>
      </c>
      <c r="B36" s="16" t="s">
        <v>38</v>
      </c>
      <c r="C36" s="17">
        <v>53637098</v>
      </c>
      <c r="D36" s="17">
        <v>53798443</v>
      </c>
      <c r="E36" s="17">
        <f t="shared" si="0"/>
        <v>161345</v>
      </c>
      <c r="F36" s="18">
        <f t="shared" si="1"/>
        <v>3.0080859333589949E-3</v>
      </c>
    </row>
    <row r="37" spans="1:6" x14ac:dyDescent="0.2">
      <c r="A37" s="65">
        <v>3</v>
      </c>
      <c r="B37" s="16" t="s">
        <v>39</v>
      </c>
      <c r="C37" s="17">
        <v>14261443</v>
      </c>
      <c r="D37" s="17">
        <v>133823640</v>
      </c>
      <c r="E37" s="17">
        <f t="shared" si="0"/>
        <v>119562197</v>
      </c>
      <c r="F37" s="18">
        <f t="shared" si="1"/>
        <v>8.383597438211547</v>
      </c>
    </row>
    <row r="38" spans="1:6" x14ac:dyDescent="0.2">
      <c r="A38" s="65">
        <v>4</v>
      </c>
      <c r="B38" s="16" t="s">
        <v>40</v>
      </c>
      <c r="C38" s="17">
        <v>37852148</v>
      </c>
      <c r="D38" s="17">
        <v>39843312</v>
      </c>
      <c r="E38" s="17">
        <f t="shared" si="0"/>
        <v>1991164</v>
      </c>
      <c r="F38" s="18">
        <f t="shared" si="1"/>
        <v>5.2603725421342062E-2</v>
      </c>
    </row>
    <row r="39" spans="1:6" x14ac:dyDescent="0.2">
      <c r="A39" s="65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65">
        <v>6</v>
      </c>
      <c r="B40" s="16" t="s">
        <v>42</v>
      </c>
      <c r="C40" s="17">
        <v>-327177</v>
      </c>
      <c r="D40" s="17">
        <v>105150</v>
      </c>
      <c r="E40" s="17">
        <f t="shared" si="0"/>
        <v>432327</v>
      </c>
      <c r="F40" s="18">
        <f t="shared" si="1"/>
        <v>-1.3213856719757195</v>
      </c>
    </row>
    <row r="41" spans="1:6" ht="12" customHeight="1" x14ac:dyDescent="0.2">
      <c r="A41" s="65">
        <v>7</v>
      </c>
      <c r="B41" s="16" t="s">
        <v>43</v>
      </c>
      <c r="C41" s="17">
        <v>12400</v>
      </c>
      <c r="D41" s="17">
        <v>11500</v>
      </c>
      <c r="E41" s="17">
        <f t="shared" si="0"/>
        <v>-900</v>
      </c>
      <c r="F41" s="18">
        <f t="shared" si="1"/>
        <v>-7.2580645161290369E-2</v>
      </c>
    </row>
    <row r="42" spans="1:6" x14ac:dyDescent="0.2">
      <c r="A42" s="65">
        <v>8</v>
      </c>
      <c r="B42" s="16" t="s">
        <v>44</v>
      </c>
      <c r="C42" s="17">
        <v>110818</v>
      </c>
      <c r="D42" s="17">
        <v>0</v>
      </c>
      <c r="E42" s="17">
        <f t="shared" si="0"/>
        <v>-110818</v>
      </c>
      <c r="F42" s="18">
        <f t="shared" si="1"/>
        <v>-1</v>
      </c>
    </row>
    <row r="43" spans="1:6" x14ac:dyDescent="0.2">
      <c r="A43" s="65">
        <v>9</v>
      </c>
      <c r="B43" s="16" t="s">
        <v>45</v>
      </c>
      <c r="C43" s="17">
        <v>5254673</v>
      </c>
      <c r="D43" s="17">
        <v>3030038</v>
      </c>
      <c r="E43" s="17">
        <f t="shared" si="0"/>
        <v>-2224635</v>
      </c>
      <c r="F43" s="18">
        <f t="shared" si="1"/>
        <v>-0.4233631664615477</v>
      </c>
    </row>
    <row r="44" spans="1:6" x14ac:dyDescent="0.2">
      <c r="A44" s="65">
        <v>10</v>
      </c>
      <c r="B44" s="16" t="s">
        <v>46</v>
      </c>
      <c r="C44" s="17">
        <v>65845</v>
      </c>
      <c r="D44" s="17">
        <v>0</v>
      </c>
      <c r="E44" s="17">
        <f t="shared" si="0"/>
        <v>-65845</v>
      </c>
      <c r="F44" s="18">
        <f t="shared" si="1"/>
        <v>-1</v>
      </c>
    </row>
    <row r="45" spans="1:6" x14ac:dyDescent="0.2">
      <c r="A45" s="65">
        <v>11</v>
      </c>
      <c r="B45" s="16" t="s">
        <v>88</v>
      </c>
      <c r="C45" s="17">
        <v>1794850</v>
      </c>
      <c r="D45" s="17">
        <v>2337744</v>
      </c>
      <c r="E45" s="17">
        <f t="shared" si="0"/>
        <v>542894</v>
      </c>
      <c r="F45" s="18">
        <f t="shared" si="1"/>
        <v>0.30247318717441574</v>
      </c>
    </row>
    <row r="46" spans="1:6" x14ac:dyDescent="0.2">
      <c r="A46" s="65">
        <v>12</v>
      </c>
      <c r="B46" s="16" t="s">
        <v>47</v>
      </c>
      <c r="C46" s="17">
        <v>1223881</v>
      </c>
      <c r="D46" s="17">
        <v>1927894</v>
      </c>
      <c r="E46" s="17">
        <f t="shared" si="0"/>
        <v>704013</v>
      </c>
      <c r="F46" s="18">
        <f t="shared" si="1"/>
        <v>0.57522994474135958</v>
      </c>
    </row>
    <row r="47" spans="1:6" x14ac:dyDescent="0.2">
      <c r="A47" s="65">
        <v>13</v>
      </c>
      <c r="B47" s="16" t="s">
        <v>48</v>
      </c>
      <c r="C47" s="17">
        <v>21015</v>
      </c>
      <c r="D47" s="17">
        <v>1034</v>
      </c>
      <c r="E47" s="17">
        <f t="shared" si="0"/>
        <v>-19981</v>
      </c>
      <c r="F47" s="18">
        <f t="shared" si="1"/>
        <v>-0.9507970497263859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1469377</v>
      </c>
      <c r="D49" s="17">
        <v>1966107</v>
      </c>
      <c r="E49" s="17">
        <f t="shared" si="0"/>
        <v>496730</v>
      </c>
      <c r="F49" s="18">
        <f t="shared" si="1"/>
        <v>0.33805483548469861</v>
      </c>
    </row>
    <row r="50" spans="1:6" x14ac:dyDescent="0.2">
      <c r="A50" s="65">
        <v>16</v>
      </c>
      <c r="B50" s="16" t="s">
        <v>51</v>
      </c>
      <c r="C50" s="17">
        <v>24936</v>
      </c>
      <c r="D50" s="17">
        <v>53450</v>
      </c>
      <c r="E50" s="17">
        <f t="shared" si="0"/>
        <v>28514</v>
      </c>
      <c r="F50" s="18">
        <f t="shared" si="1"/>
        <v>1.14348732755855</v>
      </c>
    </row>
    <row r="51" spans="1:6" x14ac:dyDescent="0.2">
      <c r="A51" s="67" t="s">
        <v>2</v>
      </c>
      <c r="B51" s="22" t="s">
        <v>52</v>
      </c>
      <c r="C51" s="23">
        <f>C52+C56+C57+C58</f>
        <v>311157027</v>
      </c>
      <c r="D51" s="23">
        <f>D52+D56+D57+D58</f>
        <v>321711975</v>
      </c>
      <c r="E51" s="23">
        <f t="shared" si="0"/>
        <v>10554948</v>
      </c>
      <c r="F51" s="24">
        <f t="shared" si="1"/>
        <v>3.392161218971923E-2</v>
      </c>
    </row>
    <row r="52" spans="1:6" x14ac:dyDescent="0.2">
      <c r="A52" s="66">
        <v>1</v>
      </c>
      <c r="B52" s="28" t="s">
        <v>53</v>
      </c>
      <c r="C52" s="26">
        <f>C53+C54+C55</f>
        <v>310252237</v>
      </c>
      <c r="D52" s="26">
        <f>D53+D54+D55</f>
        <v>317455910</v>
      </c>
      <c r="E52" s="26">
        <f t="shared" si="0"/>
        <v>7203673</v>
      </c>
      <c r="F52" s="27">
        <f t="shared" si="1"/>
        <v>2.3218762480671451E-2</v>
      </c>
    </row>
    <row r="53" spans="1:6" x14ac:dyDescent="0.2">
      <c r="A53" s="66" t="s">
        <v>3</v>
      </c>
      <c r="B53" s="16" t="s">
        <v>54</v>
      </c>
      <c r="C53" s="17">
        <v>286303176</v>
      </c>
      <c r="D53" s="17">
        <v>286303176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11761787</v>
      </c>
      <c r="D54" s="17">
        <v>14222238</v>
      </c>
      <c r="E54" s="17">
        <f t="shared" si="0"/>
        <v>2460451</v>
      </c>
      <c r="F54" s="18">
        <f t="shared" si="1"/>
        <v>0.20919023614353849</v>
      </c>
    </row>
    <row r="55" spans="1:6" x14ac:dyDescent="0.2">
      <c r="A55" s="66" t="s">
        <v>5</v>
      </c>
      <c r="B55" s="16" t="s">
        <v>56</v>
      </c>
      <c r="C55" s="17">
        <v>12187274</v>
      </c>
      <c r="D55" s="17">
        <v>16930496</v>
      </c>
      <c r="E55" s="17">
        <f t="shared" si="0"/>
        <v>4743222</v>
      </c>
      <c r="F55" s="18">
        <f t="shared" si="1"/>
        <v>0.38919466322001139</v>
      </c>
    </row>
    <row r="56" spans="1:6" x14ac:dyDescent="0.2">
      <c r="A56" s="66" t="s">
        <v>6</v>
      </c>
      <c r="B56" s="28" t="s">
        <v>57</v>
      </c>
      <c r="C56" s="26">
        <v>904790</v>
      </c>
      <c r="D56" s="26">
        <v>4256065</v>
      </c>
      <c r="E56" s="26">
        <f t="shared" si="0"/>
        <v>3351275</v>
      </c>
      <c r="F56" s="27">
        <f t="shared" si="1"/>
        <v>3.7039257728312647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1449085111</v>
      </c>
      <c r="D59" s="33">
        <f>D4+D32+D51</f>
        <v>1616143733</v>
      </c>
      <c r="E59" s="33">
        <f t="shared" si="0"/>
        <v>167058622</v>
      </c>
      <c r="F59" s="34">
        <f t="shared" si="1"/>
        <v>0.11528558311161885</v>
      </c>
    </row>
    <row r="60" spans="1:6" ht="13.5" thickTop="1" x14ac:dyDescent="0.2">
      <c r="A60" s="64" t="s">
        <v>8</v>
      </c>
      <c r="B60" s="13" t="s">
        <v>71</v>
      </c>
      <c r="C60" s="14">
        <f>C61+C67</f>
        <v>3282257</v>
      </c>
      <c r="D60" s="14">
        <f>D61+D67</f>
        <v>13975099</v>
      </c>
      <c r="E60" s="14">
        <f t="shared" si="0"/>
        <v>10692842</v>
      </c>
      <c r="F60" s="15">
        <f t="shared" si="1"/>
        <v>3.2577711008004551</v>
      </c>
    </row>
    <row r="61" spans="1:6" s="35" customFormat="1" x14ac:dyDescent="0.2">
      <c r="A61" s="72"/>
      <c r="B61" s="36" t="s">
        <v>61</v>
      </c>
      <c r="C61" s="37">
        <f>SUM(C62:C66)</f>
        <v>3282257</v>
      </c>
      <c r="D61" s="37">
        <f>SUM(D62:D66)</f>
        <v>13975099</v>
      </c>
      <c r="E61" s="37">
        <f t="shared" si="0"/>
        <v>10692842</v>
      </c>
      <c r="F61" s="38">
        <f t="shared" si="1"/>
        <v>3.2577711008004551</v>
      </c>
    </row>
    <row r="62" spans="1:6" x14ac:dyDescent="0.2">
      <c r="A62" s="65">
        <v>1</v>
      </c>
      <c r="B62" s="16" t="s">
        <v>62</v>
      </c>
      <c r="C62" s="17">
        <v>3282257</v>
      </c>
      <c r="D62" s="17">
        <v>13975099</v>
      </c>
      <c r="E62" s="17">
        <f t="shared" si="0"/>
        <v>10692842</v>
      </c>
      <c r="F62" s="18">
        <f t="shared" si="1"/>
        <v>3.2577711008004551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1452367368</v>
      </c>
      <c r="D71" s="43">
        <f>D59+D60</f>
        <v>1630118832</v>
      </c>
      <c r="E71" s="43">
        <f t="shared" si="2"/>
        <v>177751464</v>
      </c>
      <c r="F71" s="44">
        <f t="shared" si="3"/>
        <v>0.12238739861304837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71" priority="3" stopIfTrue="1"/>
    <cfRule type="duplicateValues" dxfId="70" priority="4" stopIfTrue="1"/>
  </conditionalFormatting>
  <conditionalFormatting sqref="B8">
    <cfRule type="duplicateValues" dxfId="69" priority="5" stopIfTrue="1"/>
  </conditionalFormatting>
  <conditionalFormatting sqref="B27">
    <cfRule type="duplicateValues" dxfId="68" priority="6" stopIfTrue="1"/>
    <cfRule type="duplicateValues" dxfId="67" priority="7" stopIfTrue="1"/>
  </conditionalFormatting>
  <conditionalFormatting sqref="B27">
    <cfRule type="duplicateValues" dxfId="66" priority="8" stopIfTrue="1"/>
  </conditionalFormatting>
  <conditionalFormatting sqref="B66">
    <cfRule type="duplicateValues" dxfId="65" priority="9" stopIfTrue="1"/>
    <cfRule type="duplicateValues" dxfId="64" priority="10" stopIfTrue="1"/>
  </conditionalFormatting>
  <conditionalFormatting sqref="B66">
    <cfRule type="duplicateValues" dxfId="63" priority="11" stopIfTrue="1"/>
  </conditionalFormatting>
  <conditionalFormatting sqref="B57">
    <cfRule type="duplicateValues" dxfId="62" priority="12" stopIfTrue="1"/>
    <cfRule type="duplicateValues" dxfId="61" priority="13" stopIfTrue="1"/>
  </conditionalFormatting>
  <conditionalFormatting sqref="B57">
    <cfRule type="duplicateValues" dxfId="60" priority="14" stopIfTrue="1"/>
  </conditionalFormatting>
  <conditionalFormatting sqref="B71">
    <cfRule type="duplicateValues" dxfId="59" priority="1" stopIfTrue="1"/>
  </conditionalFormatting>
  <conditionalFormatting sqref="B71">
    <cfRule type="duplicateValues" dxfId="58" priority="2" stopIfTrue="1"/>
  </conditionalFormatting>
  <conditionalFormatting sqref="B67:B70 B6:B7 B58:B65 B9:B26 B28:B56">
    <cfRule type="duplicateValues" dxfId="57" priority="15" stopIfTrue="1"/>
    <cfRule type="duplicateValues" dxfId="56" priority="16" stopIfTrue="1"/>
  </conditionalFormatting>
  <conditionalFormatting sqref="B67:B70 B4:B7 B58:B65 B9:B26 B28:B56">
    <cfRule type="duplicateValues" dxfId="55" priority="17" stopIfTrue="1"/>
  </conditionalFormatting>
  <conditionalFormatting sqref="B58:B70 B5:B56">
    <cfRule type="duplicateValues" dxfId="54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L48" sqref="L4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0.85546875" style="2" bestFit="1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94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395547803</v>
      </c>
      <c r="D4" s="14">
        <f>SUM(D5:D31)</f>
        <v>408297664</v>
      </c>
      <c r="E4" s="14">
        <f>D4-C4</f>
        <v>12749861</v>
      </c>
      <c r="F4" s="15">
        <f>D4/C4-100%</f>
        <v>3.2233426410916088E-2</v>
      </c>
    </row>
    <row r="5" spans="1:6" x14ac:dyDescent="0.2">
      <c r="A5" s="65">
        <v>1</v>
      </c>
      <c r="B5" s="16" t="s">
        <v>10</v>
      </c>
      <c r="C5" s="17">
        <v>16128200</v>
      </c>
      <c r="D5" s="17">
        <v>8130747</v>
      </c>
      <c r="E5" s="17">
        <f t="shared" ref="E5:E68" si="0">D5-C5</f>
        <v>-7997453</v>
      </c>
      <c r="F5" s="18">
        <f t="shared" ref="F5:F68" si="1">D5/C5-100%</f>
        <v>-0.49586767277191501</v>
      </c>
    </row>
    <row r="6" spans="1:6" x14ac:dyDescent="0.2">
      <c r="A6" s="66">
        <v>2</v>
      </c>
      <c r="B6" s="16" t="s">
        <v>11</v>
      </c>
      <c r="C6" s="17">
        <v>130207735</v>
      </c>
      <c r="D6" s="17">
        <v>179742490</v>
      </c>
      <c r="E6" s="17">
        <f t="shared" si="0"/>
        <v>49534755</v>
      </c>
      <c r="F6" s="18">
        <f t="shared" si="1"/>
        <v>0.38042866654580854</v>
      </c>
    </row>
    <row r="7" spans="1:6" x14ac:dyDescent="0.2">
      <c r="A7" s="65">
        <v>3</v>
      </c>
      <c r="B7" s="16" t="s">
        <v>12</v>
      </c>
      <c r="C7" s="17">
        <v>7785787</v>
      </c>
      <c r="D7" s="17">
        <v>2442059</v>
      </c>
      <c r="E7" s="17">
        <f t="shared" si="0"/>
        <v>-5343728</v>
      </c>
      <c r="F7" s="18">
        <f t="shared" si="1"/>
        <v>-0.68634397524617619</v>
      </c>
    </row>
    <row r="8" spans="1:6" x14ac:dyDescent="0.2">
      <c r="A8" s="65">
        <v>4</v>
      </c>
      <c r="B8" s="16" t="s">
        <v>13</v>
      </c>
      <c r="C8" s="17">
        <v>8014892</v>
      </c>
      <c r="D8" s="17">
        <v>43210223</v>
      </c>
      <c r="E8" s="17">
        <f t="shared" si="0"/>
        <v>35195331</v>
      </c>
      <c r="F8" s="18">
        <f t="shared" si="1"/>
        <v>4.3912420778720413</v>
      </c>
    </row>
    <row r="9" spans="1:6" x14ac:dyDescent="0.2">
      <c r="A9" s="66">
        <v>5</v>
      </c>
      <c r="B9" s="16" t="s">
        <v>14</v>
      </c>
      <c r="C9" s="17">
        <v>58370701</v>
      </c>
      <c r="D9" s="17">
        <v>11534501</v>
      </c>
      <c r="E9" s="17">
        <f t="shared" si="0"/>
        <v>-46836200</v>
      </c>
      <c r="F9" s="18">
        <f t="shared" si="1"/>
        <v>-0.80239228238838523</v>
      </c>
    </row>
    <row r="10" spans="1:6" ht="25.5" x14ac:dyDescent="0.2">
      <c r="A10" s="65">
        <v>6</v>
      </c>
      <c r="B10" s="16" t="s">
        <v>83</v>
      </c>
      <c r="C10" s="17">
        <v>21172491</v>
      </c>
      <c r="D10" s="17">
        <v>21788911</v>
      </c>
      <c r="E10" s="17">
        <f t="shared" si="0"/>
        <v>616420</v>
      </c>
      <c r="F10" s="18">
        <f t="shared" si="1"/>
        <v>2.9114193507036923E-2</v>
      </c>
    </row>
    <row r="11" spans="1:6" x14ac:dyDescent="0.2">
      <c r="A11" s="65">
        <v>7</v>
      </c>
      <c r="B11" s="16" t="s">
        <v>15</v>
      </c>
      <c r="C11" s="17">
        <v>49521066</v>
      </c>
      <c r="D11" s="17">
        <v>8208553</v>
      </c>
      <c r="E11" s="17">
        <f t="shared" si="0"/>
        <v>-41312513</v>
      </c>
      <c r="F11" s="18">
        <f t="shared" si="1"/>
        <v>-0.83424118939604408</v>
      </c>
    </row>
    <row r="12" spans="1:6" x14ac:dyDescent="0.2">
      <c r="A12" s="66">
        <v>8</v>
      </c>
      <c r="B12" s="16" t="s">
        <v>16</v>
      </c>
      <c r="C12" s="17">
        <v>13580246</v>
      </c>
      <c r="D12" s="17">
        <v>14264044</v>
      </c>
      <c r="E12" s="17">
        <f t="shared" si="0"/>
        <v>683798</v>
      </c>
      <c r="F12" s="18">
        <f t="shared" si="1"/>
        <v>5.0352401569161653E-2</v>
      </c>
    </row>
    <row r="13" spans="1:6" ht="25.5" x14ac:dyDescent="0.2">
      <c r="A13" s="65">
        <v>9</v>
      </c>
      <c r="B13" s="16" t="s">
        <v>17</v>
      </c>
      <c r="C13" s="17">
        <v>25719330</v>
      </c>
      <c r="D13" s="17">
        <v>26825591</v>
      </c>
      <c r="E13" s="17">
        <f t="shared" si="0"/>
        <v>1106261</v>
      </c>
      <c r="F13" s="18">
        <f t="shared" si="1"/>
        <v>4.3012823428915103E-2</v>
      </c>
    </row>
    <row r="14" spans="1:6" x14ac:dyDescent="0.2">
      <c r="A14" s="65">
        <v>10</v>
      </c>
      <c r="B14" s="16" t="s">
        <v>18</v>
      </c>
      <c r="C14" s="17">
        <v>27012501</v>
      </c>
      <c r="D14" s="17">
        <v>23886505</v>
      </c>
      <c r="E14" s="17">
        <f t="shared" si="0"/>
        <v>-3125996</v>
      </c>
      <c r="F14" s="18">
        <f t="shared" si="1"/>
        <v>-0.11572404939475989</v>
      </c>
    </row>
    <row r="15" spans="1:6" x14ac:dyDescent="0.2">
      <c r="A15" s="66">
        <v>11</v>
      </c>
      <c r="B15" s="16" t="s">
        <v>87</v>
      </c>
      <c r="C15" s="17">
        <v>5370</v>
      </c>
      <c r="D15" s="17">
        <v>4800</v>
      </c>
      <c r="E15" s="17">
        <f t="shared" si="0"/>
        <v>-570</v>
      </c>
      <c r="F15" s="18">
        <f t="shared" si="1"/>
        <v>-0.1061452513966481</v>
      </c>
    </row>
    <row r="16" spans="1:6" x14ac:dyDescent="0.2">
      <c r="A16" s="65">
        <v>12</v>
      </c>
      <c r="B16" s="16" t="s">
        <v>20</v>
      </c>
      <c r="C16" s="17">
        <v>10853499</v>
      </c>
      <c r="D16" s="17">
        <v>12668768</v>
      </c>
      <c r="E16" s="17">
        <f t="shared" si="0"/>
        <v>1815269</v>
      </c>
      <c r="F16" s="18">
        <f t="shared" si="1"/>
        <v>0.16725196178670121</v>
      </c>
    </row>
    <row r="17" spans="1:6" x14ac:dyDescent="0.2">
      <c r="A17" s="65">
        <v>13</v>
      </c>
      <c r="B17" s="16" t="s">
        <v>21</v>
      </c>
      <c r="C17" s="17">
        <v>309342</v>
      </c>
      <c r="D17" s="17">
        <v>0</v>
      </c>
      <c r="E17" s="17">
        <f t="shared" si="0"/>
        <v>-309342</v>
      </c>
      <c r="F17" s="18">
        <f t="shared" si="1"/>
        <v>-1</v>
      </c>
    </row>
    <row r="18" spans="1:6" x14ac:dyDescent="0.2">
      <c r="A18" s="66">
        <v>14</v>
      </c>
      <c r="B18" s="16" t="s">
        <v>22</v>
      </c>
      <c r="C18" s="17">
        <v>4687255</v>
      </c>
      <c r="D18" s="17">
        <v>4964888</v>
      </c>
      <c r="E18" s="17">
        <f t="shared" si="0"/>
        <v>277633</v>
      </c>
      <c r="F18" s="18">
        <f t="shared" si="1"/>
        <v>5.9231469164788386E-2</v>
      </c>
    </row>
    <row r="19" spans="1:6" x14ac:dyDescent="0.2">
      <c r="A19" s="65">
        <v>15</v>
      </c>
      <c r="B19" s="16" t="s">
        <v>23</v>
      </c>
      <c r="C19" s="17">
        <v>365718</v>
      </c>
      <c r="D19" s="17">
        <v>177746</v>
      </c>
      <c r="E19" s="17">
        <f t="shared" si="0"/>
        <v>-187972</v>
      </c>
      <c r="F19" s="18">
        <f t="shared" si="1"/>
        <v>-0.51398071738333906</v>
      </c>
    </row>
    <row r="20" spans="1:6" x14ac:dyDescent="0.2">
      <c r="A20" s="65">
        <v>16</v>
      </c>
      <c r="B20" s="16" t="s">
        <v>24</v>
      </c>
      <c r="C20" s="17">
        <v>0</v>
      </c>
      <c r="D20" s="17">
        <v>1645744</v>
      </c>
      <c r="E20" s="17">
        <f t="shared" si="0"/>
        <v>1645744</v>
      </c>
      <c r="F20" s="18" t="e">
        <f t="shared" si="1"/>
        <v>#DIV/0!</v>
      </c>
    </row>
    <row r="21" spans="1:6" x14ac:dyDescent="0.2">
      <c r="A21" s="66">
        <v>17</v>
      </c>
      <c r="B21" s="16" t="s">
        <v>25</v>
      </c>
      <c r="C21" s="17">
        <v>2617893</v>
      </c>
      <c r="D21" s="17">
        <v>2808100</v>
      </c>
      <c r="E21" s="17">
        <f t="shared" si="0"/>
        <v>190207</v>
      </c>
      <c r="F21" s="18">
        <f t="shared" si="1"/>
        <v>7.2656521867012991E-2</v>
      </c>
    </row>
    <row r="22" spans="1:6" x14ac:dyDescent="0.2">
      <c r="A22" s="65">
        <v>18</v>
      </c>
      <c r="B22" s="16" t="s">
        <v>26</v>
      </c>
      <c r="C22" s="17">
        <v>655950</v>
      </c>
      <c r="D22" s="17">
        <v>601560</v>
      </c>
      <c r="E22" s="17">
        <f t="shared" si="0"/>
        <v>-54390</v>
      </c>
      <c r="F22" s="18">
        <f t="shared" si="1"/>
        <v>-8.2917905328150021E-2</v>
      </c>
    </row>
    <row r="23" spans="1:6" x14ac:dyDescent="0.2">
      <c r="A23" s="65">
        <v>19</v>
      </c>
      <c r="B23" s="16" t="s">
        <v>27</v>
      </c>
      <c r="C23" s="17">
        <v>460146</v>
      </c>
      <c r="D23" s="17">
        <v>681575</v>
      </c>
      <c r="E23" s="17">
        <f t="shared" si="0"/>
        <v>221429</v>
      </c>
      <c r="F23" s="18">
        <f t="shared" si="1"/>
        <v>0.48121465795638785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44409</v>
      </c>
      <c r="D26" s="17">
        <v>100029</v>
      </c>
      <c r="E26" s="17">
        <f t="shared" si="0"/>
        <v>55620</v>
      </c>
      <c r="F26" s="18">
        <f t="shared" si="1"/>
        <v>1.2524488279402823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6691500</v>
      </c>
      <c r="E27" s="17">
        <f t="shared" si="0"/>
        <v>6691500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354320</v>
      </c>
      <c r="D28" s="17">
        <v>266945</v>
      </c>
      <c r="E28" s="17">
        <f t="shared" si="0"/>
        <v>-87375</v>
      </c>
      <c r="F28" s="18">
        <f t="shared" si="1"/>
        <v>-0.24659911944005419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17680952</v>
      </c>
      <c r="D30" s="17">
        <v>33262881</v>
      </c>
      <c r="E30" s="17">
        <f t="shared" si="0"/>
        <v>15581929</v>
      </c>
      <c r="F30" s="18">
        <f t="shared" si="1"/>
        <v>0.8812833720718205</v>
      </c>
    </row>
    <row r="31" spans="1:6" x14ac:dyDescent="0.2">
      <c r="A31" s="65">
        <v>27</v>
      </c>
      <c r="B31" s="19" t="s">
        <v>34</v>
      </c>
      <c r="C31" s="20">
        <v>0</v>
      </c>
      <c r="D31" s="20">
        <v>4389504</v>
      </c>
      <c r="E31" s="20">
        <f t="shared" si="0"/>
        <v>4389504</v>
      </c>
      <c r="F31" s="21" t="e">
        <f t="shared" si="1"/>
        <v>#DIV/0!</v>
      </c>
    </row>
    <row r="32" spans="1:6" x14ac:dyDescent="0.2">
      <c r="A32" s="67" t="s">
        <v>79</v>
      </c>
      <c r="B32" s="22" t="s">
        <v>35</v>
      </c>
      <c r="C32" s="23">
        <f>C33+C34</f>
        <v>774009141</v>
      </c>
      <c r="D32" s="23">
        <f>D33+D34</f>
        <v>789671038</v>
      </c>
      <c r="E32" s="23">
        <f t="shared" si="0"/>
        <v>15661897</v>
      </c>
      <c r="F32" s="24">
        <f t="shared" si="1"/>
        <v>2.0234770069724517E-2</v>
      </c>
    </row>
    <row r="33" spans="1:6" x14ac:dyDescent="0.2">
      <c r="A33" s="68" t="s">
        <v>1</v>
      </c>
      <c r="B33" s="25" t="s">
        <v>36</v>
      </c>
      <c r="C33" s="26">
        <v>581280283</v>
      </c>
      <c r="D33" s="26">
        <v>600520924</v>
      </c>
      <c r="E33" s="26">
        <f t="shared" si="0"/>
        <v>19240641</v>
      </c>
      <c r="F33" s="27">
        <f t="shared" si="1"/>
        <v>3.3100453538005281E-2</v>
      </c>
    </row>
    <row r="34" spans="1:6" x14ac:dyDescent="0.2">
      <c r="A34" s="69" t="s">
        <v>72</v>
      </c>
      <c r="B34" s="28" t="s">
        <v>76</v>
      </c>
      <c r="C34" s="26">
        <f>SUM(C35:C50)</f>
        <v>192728858</v>
      </c>
      <c r="D34" s="26">
        <f>SUM(D35:D50)</f>
        <v>189150114</v>
      </c>
      <c r="E34" s="26">
        <f t="shared" si="0"/>
        <v>-3578744</v>
      </c>
      <c r="F34" s="27">
        <f t="shared" si="1"/>
        <v>-1.8568801979826022E-2</v>
      </c>
    </row>
    <row r="35" spans="1:6" x14ac:dyDescent="0.2">
      <c r="A35" s="65">
        <v>1</v>
      </c>
      <c r="B35" s="16" t="s">
        <v>37</v>
      </c>
      <c r="C35" s="17">
        <v>49795114</v>
      </c>
      <c r="D35" s="17">
        <v>54261647</v>
      </c>
      <c r="E35" s="17">
        <f t="shared" si="0"/>
        <v>4466533</v>
      </c>
      <c r="F35" s="18">
        <f t="shared" si="1"/>
        <v>8.9698218182611145E-2</v>
      </c>
    </row>
    <row r="36" spans="1:6" x14ac:dyDescent="0.2">
      <c r="A36" s="65">
        <v>2</v>
      </c>
      <c r="B36" s="16" t="s">
        <v>38</v>
      </c>
      <c r="C36" s="17">
        <v>42981439</v>
      </c>
      <c r="D36" s="17">
        <v>38341163</v>
      </c>
      <c r="E36" s="17">
        <f t="shared" si="0"/>
        <v>-4640276</v>
      </c>
      <c r="F36" s="18">
        <f t="shared" si="1"/>
        <v>-0.10795999640682108</v>
      </c>
    </row>
    <row r="37" spans="1:6" x14ac:dyDescent="0.2">
      <c r="A37" s="65">
        <v>3</v>
      </c>
      <c r="B37" s="16" t="s">
        <v>39</v>
      </c>
      <c r="C37" s="17">
        <v>49948452</v>
      </c>
      <c r="D37" s="17">
        <v>41777443</v>
      </c>
      <c r="E37" s="17">
        <f t="shared" si="0"/>
        <v>-8171009</v>
      </c>
      <c r="F37" s="18">
        <f t="shared" si="1"/>
        <v>-0.16358883354383036</v>
      </c>
    </row>
    <row r="38" spans="1:6" x14ac:dyDescent="0.2">
      <c r="A38" s="65">
        <v>4</v>
      </c>
      <c r="B38" s="16" t="s">
        <v>40</v>
      </c>
      <c r="C38" s="17">
        <v>36504583</v>
      </c>
      <c r="D38" s="17">
        <v>42688574</v>
      </c>
      <c r="E38" s="17">
        <f t="shared" si="0"/>
        <v>6183991</v>
      </c>
      <c r="F38" s="18">
        <f t="shared" si="1"/>
        <v>0.1694031404221219</v>
      </c>
    </row>
    <row r="39" spans="1:6" x14ac:dyDescent="0.2">
      <c r="A39" s="65">
        <v>5</v>
      </c>
      <c r="B39" s="16" t="s">
        <v>41</v>
      </c>
      <c r="C39" s="17">
        <v>3104356</v>
      </c>
      <c r="D39" s="17">
        <v>3125296</v>
      </c>
      <c r="E39" s="17">
        <f t="shared" si="0"/>
        <v>20940</v>
      </c>
      <c r="F39" s="18">
        <f t="shared" si="1"/>
        <v>6.7453603903675496E-3</v>
      </c>
    </row>
    <row r="40" spans="1:6" x14ac:dyDescent="0.2">
      <c r="A40" s="65">
        <v>6</v>
      </c>
      <c r="B40" s="16" t="s">
        <v>42</v>
      </c>
      <c r="C40" s="17">
        <v>-2435159</v>
      </c>
      <c r="D40" s="17">
        <v>-2511687</v>
      </c>
      <c r="E40" s="17">
        <f t="shared" si="0"/>
        <v>-76528</v>
      </c>
      <c r="F40" s="18">
        <f t="shared" si="1"/>
        <v>3.1426284690240003E-2</v>
      </c>
    </row>
    <row r="41" spans="1:6" ht="12" customHeight="1" x14ac:dyDescent="0.2">
      <c r="A41" s="65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65">
        <v>8</v>
      </c>
      <c r="B42" s="16" t="s">
        <v>44</v>
      </c>
      <c r="C42" s="17">
        <v>263295</v>
      </c>
      <c r="D42" s="17">
        <v>0</v>
      </c>
      <c r="E42" s="17">
        <f t="shared" si="0"/>
        <v>-263295</v>
      </c>
      <c r="F42" s="18">
        <f t="shared" si="1"/>
        <v>-1</v>
      </c>
    </row>
    <row r="43" spans="1:6" x14ac:dyDescent="0.2">
      <c r="A43" s="65">
        <v>9</v>
      </c>
      <c r="B43" s="16" t="s">
        <v>45</v>
      </c>
      <c r="C43" s="17">
        <v>7426059</v>
      </c>
      <c r="D43" s="17">
        <v>5050208</v>
      </c>
      <c r="E43" s="17">
        <f t="shared" si="0"/>
        <v>-2375851</v>
      </c>
      <c r="F43" s="18">
        <f t="shared" si="1"/>
        <v>-0.31993430162620573</v>
      </c>
    </row>
    <row r="44" spans="1:6" x14ac:dyDescent="0.2">
      <c r="A44" s="65">
        <v>10</v>
      </c>
      <c r="B44" s="16" t="s">
        <v>46</v>
      </c>
      <c r="C44" s="17">
        <v>61816</v>
      </c>
      <c r="D44" s="17">
        <v>749459</v>
      </c>
      <c r="E44" s="17">
        <f t="shared" si="0"/>
        <v>687643</v>
      </c>
      <c r="F44" s="18">
        <f t="shared" si="1"/>
        <v>11.124029377507441</v>
      </c>
    </row>
    <row r="45" spans="1:6" x14ac:dyDescent="0.2">
      <c r="A45" s="65">
        <v>11</v>
      </c>
      <c r="B45" s="16" t="s">
        <v>88</v>
      </c>
      <c r="C45" s="17">
        <v>2658915</v>
      </c>
      <c r="D45" s="17">
        <v>2359056</v>
      </c>
      <c r="E45" s="17">
        <f t="shared" si="0"/>
        <v>-299859</v>
      </c>
      <c r="F45" s="18">
        <f t="shared" si="1"/>
        <v>-0.11277494767602569</v>
      </c>
    </row>
    <row r="46" spans="1:6" x14ac:dyDescent="0.2">
      <c r="A46" s="65">
        <v>12</v>
      </c>
      <c r="B46" s="16" t="s">
        <v>47</v>
      </c>
      <c r="C46" s="17">
        <v>1611157</v>
      </c>
      <c r="D46" s="17">
        <v>2174663</v>
      </c>
      <c r="E46" s="17">
        <f t="shared" si="0"/>
        <v>563506</v>
      </c>
      <c r="F46" s="18">
        <f t="shared" si="1"/>
        <v>0.34975238291488653</v>
      </c>
    </row>
    <row r="47" spans="1:6" x14ac:dyDescent="0.2">
      <c r="A47" s="65">
        <v>13</v>
      </c>
      <c r="B47" s="16" t="s">
        <v>48</v>
      </c>
      <c r="C47" s="17">
        <v>20608</v>
      </c>
      <c r="D47" s="17">
        <v>685</v>
      </c>
      <c r="E47" s="17">
        <f t="shared" si="0"/>
        <v>-19923</v>
      </c>
      <c r="F47" s="18">
        <f t="shared" si="1"/>
        <v>-0.96676048136645965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789715</v>
      </c>
      <c r="D49" s="17">
        <v>1133551</v>
      </c>
      <c r="E49" s="17">
        <f t="shared" si="0"/>
        <v>343836</v>
      </c>
      <c r="F49" s="18">
        <f t="shared" si="1"/>
        <v>0.43539251502124188</v>
      </c>
    </row>
    <row r="50" spans="1:6" x14ac:dyDescent="0.2">
      <c r="A50" s="65">
        <v>16</v>
      </c>
      <c r="B50" s="16" t="s">
        <v>51</v>
      </c>
      <c r="C50" s="17">
        <v>-1492</v>
      </c>
      <c r="D50" s="17">
        <v>56</v>
      </c>
      <c r="E50" s="17">
        <f t="shared" si="0"/>
        <v>1548</v>
      </c>
      <c r="F50" s="18">
        <f t="shared" si="1"/>
        <v>-1.0375335120643432</v>
      </c>
    </row>
    <row r="51" spans="1:6" x14ac:dyDescent="0.2">
      <c r="A51" s="67" t="s">
        <v>2</v>
      </c>
      <c r="B51" s="22" t="s">
        <v>52</v>
      </c>
      <c r="C51" s="23">
        <f>C52+C56+C57+C58</f>
        <v>218093142</v>
      </c>
      <c r="D51" s="23">
        <f>D52+D56+D57+D58</f>
        <v>255553436</v>
      </c>
      <c r="E51" s="23">
        <f t="shared" si="0"/>
        <v>37460294</v>
      </c>
      <c r="F51" s="24">
        <f t="shared" si="1"/>
        <v>0.17176282416069744</v>
      </c>
    </row>
    <row r="52" spans="1:6" x14ac:dyDescent="0.2">
      <c r="A52" s="66">
        <v>1</v>
      </c>
      <c r="B52" s="28" t="s">
        <v>53</v>
      </c>
      <c r="C52" s="26">
        <f>C53+C54+C55</f>
        <v>218093142</v>
      </c>
      <c r="D52" s="26">
        <f>D53+D54+D55</f>
        <v>243006436</v>
      </c>
      <c r="E52" s="26">
        <f t="shared" si="0"/>
        <v>24913294</v>
      </c>
      <c r="F52" s="27">
        <f t="shared" si="1"/>
        <v>0.11423235857641045</v>
      </c>
    </row>
    <row r="53" spans="1:6" x14ac:dyDescent="0.2">
      <c r="A53" s="66" t="s">
        <v>3</v>
      </c>
      <c r="B53" s="16" t="s">
        <v>54</v>
      </c>
      <c r="C53" s="17">
        <v>191245869</v>
      </c>
      <c r="D53" s="17">
        <v>191245869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22041424</v>
      </c>
      <c r="D54" s="17">
        <v>18106907</v>
      </c>
      <c r="E54" s="17">
        <f t="shared" si="0"/>
        <v>-3934517</v>
      </c>
      <c r="F54" s="18">
        <f t="shared" si="1"/>
        <v>-0.17850557205378381</v>
      </c>
    </row>
    <row r="55" spans="1:6" x14ac:dyDescent="0.2">
      <c r="A55" s="66" t="s">
        <v>5</v>
      </c>
      <c r="B55" s="16" t="s">
        <v>56</v>
      </c>
      <c r="C55" s="17">
        <v>4805849</v>
      </c>
      <c r="D55" s="17">
        <v>33653660</v>
      </c>
      <c r="E55" s="17">
        <f t="shared" si="0"/>
        <v>28847811</v>
      </c>
      <c r="F55" s="18">
        <f t="shared" si="1"/>
        <v>6.0026461505552922</v>
      </c>
    </row>
    <row r="56" spans="1:6" x14ac:dyDescent="0.2">
      <c r="A56" s="66" t="s">
        <v>6</v>
      </c>
      <c r="B56" s="28" t="s">
        <v>57</v>
      </c>
      <c r="C56" s="26">
        <v>0</v>
      </c>
      <c r="D56" s="26">
        <v>12547000</v>
      </c>
      <c r="E56" s="26">
        <f t="shared" si="0"/>
        <v>12547000</v>
      </c>
      <c r="F56" s="27" t="e">
        <f t="shared" si="1"/>
        <v>#DIV/0!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1387650086</v>
      </c>
      <c r="D59" s="33">
        <f>D4+D32+D51</f>
        <v>1453522138</v>
      </c>
      <c r="E59" s="33">
        <f t="shared" si="0"/>
        <v>65872052</v>
      </c>
      <c r="F59" s="34">
        <f t="shared" si="1"/>
        <v>4.7470217935042136E-2</v>
      </c>
    </row>
    <row r="60" spans="1:6" ht="13.5" thickTop="1" x14ac:dyDescent="0.2">
      <c r="A60" s="64" t="s">
        <v>8</v>
      </c>
      <c r="B60" s="13" t="s">
        <v>71</v>
      </c>
      <c r="C60" s="14">
        <f>C61+C67</f>
        <v>2967530</v>
      </c>
      <c r="D60" s="14">
        <f>D61+D67</f>
        <v>372732982</v>
      </c>
      <c r="E60" s="14">
        <f t="shared" si="0"/>
        <v>369765452</v>
      </c>
      <c r="F60" s="15">
        <f t="shared" si="1"/>
        <v>124.60377890029756</v>
      </c>
    </row>
    <row r="61" spans="1:6" s="35" customFormat="1" x14ac:dyDescent="0.2">
      <c r="A61" s="72"/>
      <c r="B61" s="36" t="s">
        <v>61</v>
      </c>
      <c r="C61" s="37">
        <f>SUM(C62:C66)</f>
        <v>2967530</v>
      </c>
      <c r="D61" s="37">
        <f>SUM(D62:D66)</f>
        <v>2489501</v>
      </c>
      <c r="E61" s="37">
        <f t="shared" si="0"/>
        <v>-478029</v>
      </c>
      <c r="F61" s="38">
        <f t="shared" si="1"/>
        <v>-0.16108649280714937</v>
      </c>
    </row>
    <row r="62" spans="1:6" x14ac:dyDescent="0.2">
      <c r="A62" s="65">
        <v>1</v>
      </c>
      <c r="B62" s="16" t="s">
        <v>62</v>
      </c>
      <c r="C62" s="17">
        <v>2878280</v>
      </c>
      <c r="D62" s="17">
        <v>1643041</v>
      </c>
      <c r="E62" s="17">
        <f t="shared" si="0"/>
        <v>-1235239</v>
      </c>
      <c r="F62" s="18">
        <f t="shared" si="1"/>
        <v>-0.42915873368817492</v>
      </c>
    </row>
    <row r="63" spans="1:6" x14ac:dyDescent="0.2">
      <c r="A63" s="66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89250</v>
      </c>
      <c r="D65" s="17">
        <v>846460</v>
      </c>
      <c r="E65" s="17">
        <f t="shared" si="0"/>
        <v>757210</v>
      </c>
      <c r="F65" s="18">
        <f t="shared" si="1"/>
        <v>8.484145658263305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0</v>
      </c>
      <c r="D67" s="37">
        <f>SUM(D68:D70)</f>
        <v>370243481</v>
      </c>
      <c r="E67" s="37">
        <f t="shared" si="0"/>
        <v>370243481</v>
      </c>
      <c r="F67" s="38" t="e">
        <f t="shared" si="1"/>
        <v>#DIV/0!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370243481</v>
      </c>
      <c r="E70" s="40">
        <f t="shared" si="2"/>
        <v>370243481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1390617616</v>
      </c>
      <c r="D71" s="43">
        <f>D59+D60</f>
        <v>1826255120</v>
      </c>
      <c r="E71" s="43">
        <f t="shared" si="2"/>
        <v>435637504</v>
      </c>
      <c r="F71" s="44">
        <f t="shared" si="3"/>
        <v>0.31326908201628889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53" priority="3" stopIfTrue="1"/>
    <cfRule type="duplicateValues" dxfId="52" priority="4" stopIfTrue="1"/>
  </conditionalFormatting>
  <conditionalFormatting sqref="B8">
    <cfRule type="duplicateValues" dxfId="51" priority="5" stopIfTrue="1"/>
  </conditionalFormatting>
  <conditionalFormatting sqref="B27">
    <cfRule type="duplicateValues" dxfId="50" priority="6" stopIfTrue="1"/>
    <cfRule type="duplicateValues" dxfId="49" priority="7" stopIfTrue="1"/>
  </conditionalFormatting>
  <conditionalFormatting sqref="B27">
    <cfRule type="duplicateValues" dxfId="48" priority="8" stopIfTrue="1"/>
  </conditionalFormatting>
  <conditionalFormatting sqref="B66">
    <cfRule type="duplicateValues" dxfId="47" priority="9" stopIfTrue="1"/>
    <cfRule type="duplicateValues" dxfId="46" priority="10" stopIfTrue="1"/>
  </conditionalFormatting>
  <conditionalFormatting sqref="B66">
    <cfRule type="duplicateValues" dxfId="45" priority="11" stopIfTrue="1"/>
  </conditionalFormatting>
  <conditionalFormatting sqref="B57">
    <cfRule type="duplicateValues" dxfId="44" priority="12" stopIfTrue="1"/>
    <cfRule type="duplicateValues" dxfId="43" priority="13" stopIfTrue="1"/>
  </conditionalFormatting>
  <conditionalFormatting sqref="B57">
    <cfRule type="duplicateValues" dxfId="42" priority="14" stopIfTrue="1"/>
  </conditionalFormatting>
  <conditionalFormatting sqref="B71">
    <cfRule type="duplicateValues" dxfId="41" priority="1" stopIfTrue="1"/>
  </conditionalFormatting>
  <conditionalFormatting sqref="B71">
    <cfRule type="duplicateValues" dxfId="40" priority="2" stopIfTrue="1"/>
  </conditionalFormatting>
  <conditionalFormatting sqref="B67:B70 B6:B7 B58:B65 B9:B26 B28:B56">
    <cfRule type="duplicateValues" dxfId="39" priority="15" stopIfTrue="1"/>
    <cfRule type="duplicateValues" dxfId="38" priority="16" stopIfTrue="1"/>
  </conditionalFormatting>
  <conditionalFormatting sqref="B67:B70 B4:B7 B58:B65 B9:B26 B28:B56">
    <cfRule type="duplicateValues" dxfId="37" priority="17" stopIfTrue="1"/>
  </conditionalFormatting>
  <conditionalFormatting sqref="B58:B70 B5:B56">
    <cfRule type="duplicateValues" dxfId="36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xSplit="2" ySplit="3" topLeftCell="C4" activePane="bottomRight" state="frozen"/>
      <selection activeCell="N13" sqref="N13"/>
      <selection pane="topRight" activeCell="N13" sqref="N13"/>
      <selection pane="bottomLeft" activeCell="N13" sqref="N13"/>
      <selection pane="bottomRight" activeCell="M13" sqref="M1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0.85546875" style="2" bestFit="1" customWidth="1"/>
    <col min="6" max="6" width="11.28515625" style="2" customWidth="1"/>
    <col min="7" max="16384" width="9.140625" style="2"/>
  </cols>
  <sheetData>
    <row r="1" spans="1:6" s="5" customFormat="1" x14ac:dyDescent="0.2">
      <c r="A1" s="79" t="s">
        <v>93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73</v>
      </c>
      <c r="F3" s="63" t="s">
        <v>74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1070607154</v>
      </c>
      <c r="D4" s="14">
        <f>SUM(D5:D31)</f>
        <v>1103470409</v>
      </c>
      <c r="E4" s="14">
        <f>D4-C4</f>
        <v>32863255</v>
      </c>
      <c r="F4" s="15">
        <f>D4/C4-100%</f>
        <v>3.0695904540910535E-2</v>
      </c>
    </row>
    <row r="5" spans="1:6" x14ac:dyDescent="0.2">
      <c r="A5" s="65">
        <v>1</v>
      </c>
      <c r="B5" s="16" t="s">
        <v>10</v>
      </c>
      <c r="C5" s="17">
        <v>360587</v>
      </c>
      <c r="D5" s="17">
        <v>344864</v>
      </c>
      <c r="E5" s="17">
        <f t="shared" ref="E5:E68" si="0">D5-C5</f>
        <v>-15723</v>
      </c>
      <c r="F5" s="18">
        <f t="shared" ref="F5:F68" si="1">D5/C5-100%</f>
        <v>-4.3603901416301771E-2</v>
      </c>
    </row>
    <row r="6" spans="1:6" x14ac:dyDescent="0.2">
      <c r="A6" s="66">
        <v>2</v>
      </c>
      <c r="B6" s="16" t="s">
        <v>11</v>
      </c>
      <c r="C6" s="17">
        <v>591958768</v>
      </c>
      <c r="D6" s="17">
        <v>621874426</v>
      </c>
      <c r="E6" s="17">
        <f t="shared" si="0"/>
        <v>29915658</v>
      </c>
      <c r="F6" s="18">
        <f t="shared" si="1"/>
        <v>5.0536725895746759E-2</v>
      </c>
    </row>
    <row r="7" spans="1:6" x14ac:dyDescent="0.2">
      <c r="A7" s="65">
        <v>3</v>
      </c>
      <c r="B7" s="16" t="s">
        <v>12</v>
      </c>
      <c r="C7" s="17">
        <v>3630665</v>
      </c>
      <c r="D7" s="17">
        <v>35680897</v>
      </c>
      <c r="E7" s="17">
        <f t="shared" si="0"/>
        <v>32050232</v>
      </c>
      <c r="F7" s="18">
        <f t="shared" si="1"/>
        <v>8.8276478276018313</v>
      </c>
    </row>
    <row r="8" spans="1:6" x14ac:dyDescent="0.2">
      <c r="A8" s="65">
        <v>4</v>
      </c>
      <c r="B8" s="16" t="s">
        <v>13</v>
      </c>
      <c r="C8" s="17">
        <v>4455027</v>
      </c>
      <c r="D8" s="17">
        <v>56503286</v>
      </c>
      <c r="E8" s="17">
        <f t="shared" si="0"/>
        <v>52048259</v>
      </c>
      <c r="F8" s="18">
        <f t="shared" si="1"/>
        <v>11.683040080340703</v>
      </c>
    </row>
    <row r="9" spans="1:6" x14ac:dyDescent="0.2">
      <c r="A9" s="66">
        <v>5</v>
      </c>
      <c r="B9" s="16" t="s">
        <v>14</v>
      </c>
      <c r="C9" s="17">
        <v>63469986</v>
      </c>
      <c r="D9" s="17">
        <v>-692750</v>
      </c>
      <c r="E9" s="17">
        <f t="shared" si="0"/>
        <v>-64162736</v>
      </c>
      <c r="F9" s="18">
        <f t="shared" si="1"/>
        <v>-1.0109146077328581</v>
      </c>
    </row>
    <row r="10" spans="1:6" ht="25.5" x14ac:dyDescent="0.2">
      <c r="A10" s="65">
        <v>6</v>
      </c>
      <c r="B10" s="16" t="s">
        <v>83</v>
      </c>
      <c r="C10" s="17">
        <v>94107545</v>
      </c>
      <c r="D10" s="17">
        <v>101409621</v>
      </c>
      <c r="E10" s="17">
        <f t="shared" si="0"/>
        <v>7302076</v>
      </c>
      <c r="F10" s="18">
        <f t="shared" si="1"/>
        <v>7.7592885883910778E-2</v>
      </c>
    </row>
    <row r="11" spans="1:6" x14ac:dyDescent="0.2">
      <c r="A11" s="65">
        <v>7</v>
      </c>
      <c r="B11" s="16" t="s">
        <v>15</v>
      </c>
      <c r="C11" s="17">
        <v>804007</v>
      </c>
      <c r="D11" s="17">
        <v>2124183</v>
      </c>
      <c r="E11" s="17">
        <f t="shared" si="0"/>
        <v>1320176</v>
      </c>
      <c r="F11" s="18">
        <f t="shared" si="1"/>
        <v>1.6419956542666916</v>
      </c>
    </row>
    <row r="12" spans="1:6" x14ac:dyDescent="0.2">
      <c r="A12" s="66">
        <v>8</v>
      </c>
      <c r="B12" s="16" t="s">
        <v>16</v>
      </c>
      <c r="C12" s="17">
        <v>1581158</v>
      </c>
      <c r="D12" s="17">
        <v>1694111</v>
      </c>
      <c r="E12" s="17">
        <f t="shared" si="0"/>
        <v>112953</v>
      </c>
      <c r="F12" s="18">
        <f t="shared" si="1"/>
        <v>7.1436883600500378E-2</v>
      </c>
    </row>
    <row r="13" spans="1:6" ht="25.5" x14ac:dyDescent="0.2">
      <c r="A13" s="65">
        <v>9</v>
      </c>
      <c r="B13" s="16" t="s">
        <v>17</v>
      </c>
      <c r="C13" s="17">
        <v>48419336</v>
      </c>
      <c r="D13" s="17">
        <v>52972616</v>
      </c>
      <c r="E13" s="17">
        <f t="shared" si="0"/>
        <v>4553280</v>
      </c>
      <c r="F13" s="18">
        <f t="shared" si="1"/>
        <v>9.4038464302773628E-2</v>
      </c>
    </row>
    <row r="14" spans="1:6" x14ac:dyDescent="0.2">
      <c r="A14" s="65">
        <v>10</v>
      </c>
      <c r="B14" s="16" t="s">
        <v>18</v>
      </c>
      <c r="C14" s="17">
        <v>15121867</v>
      </c>
      <c r="D14" s="17">
        <v>17222509</v>
      </c>
      <c r="E14" s="17">
        <f t="shared" si="0"/>
        <v>2100642</v>
      </c>
      <c r="F14" s="18">
        <f t="shared" si="1"/>
        <v>0.1389141962430962</v>
      </c>
    </row>
    <row r="15" spans="1:6" x14ac:dyDescent="0.2">
      <c r="A15" s="66">
        <v>11</v>
      </c>
      <c r="B15" s="16" t="s">
        <v>87</v>
      </c>
      <c r="C15" s="17">
        <v>67375926</v>
      </c>
      <c r="D15" s="17">
        <v>66401824</v>
      </c>
      <c r="E15" s="17">
        <f t="shared" si="0"/>
        <v>-974102</v>
      </c>
      <c r="F15" s="18">
        <f t="shared" si="1"/>
        <v>-1.4457715950352945E-2</v>
      </c>
    </row>
    <row r="16" spans="1:6" x14ac:dyDescent="0.2">
      <c r="A16" s="65">
        <v>12</v>
      </c>
      <c r="B16" s="16" t="s">
        <v>20</v>
      </c>
      <c r="C16" s="17">
        <v>17044622</v>
      </c>
      <c r="D16" s="17">
        <v>21943719</v>
      </c>
      <c r="E16" s="17">
        <f t="shared" si="0"/>
        <v>4899097</v>
      </c>
      <c r="F16" s="18">
        <f t="shared" si="1"/>
        <v>0.28742772940344463</v>
      </c>
    </row>
    <row r="17" spans="1:6" x14ac:dyDescent="0.2">
      <c r="A17" s="65">
        <v>13</v>
      </c>
      <c r="B17" s="16" t="s">
        <v>21</v>
      </c>
      <c r="C17" s="17">
        <v>12301254</v>
      </c>
      <c r="D17" s="17">
        <v>4847815</v>
      </c>
      <c r="E17" s="17">
        <f t="shared" si="0"/>
        <v>-7453439</v>
      </c>
      <c r="F17" s="18">
        <f t="shared" si="1"/>
        <v>-0.60590887725755438</v>
      </c>
    </row>
    <row r="18" spans="1:6" x14ac:dyDescent="0.2">
      <c r="A18" s="66">
        <v>14</v>
      </c>
      <c r="B18" s="16" t="s">
        <v>22</v>
      </c>
      <c r="C18" s="17">
        <v>2952829</v>
      </c>
      <c r="D18" s="17">
        <v>3891166</v>
      </c>
      <c r="E18" s="17">
        <f t="shared" si="0"/>
        <v>938337</v>
      </c>
      <c r="F18" s="18">
        <f t="shared" si="1"/>
        <v>0.31777559757100726</v>
      </c>
    </row>
    <row r="19" spans="1:6" x14ac:dyDescent="0.2">
      <c r="A19" s="65">
        <v>15</v>
      </c>
      <c r="B19" s="16" t="s">
        <v>23</v>
      </c>
      <c r="C19" s="17">
        <v>66233053</v>
      </c>
      <c r="D19" s="17">
        <v>5516178</v>
      </c>
      <c r="E19" s="17">
        <f t="shared" si="0"/>
        <v>-60716875</v>
      </c>
      <c r="F19" s="18">
        <f t="shared" si="1"/>
        <v>-0.91671563139328638</v>
      </c>
    </row>
    <row r="20" spans="1:6" x14ac:dyDescent="0.2">
      <c r="A20" s="65">
        <v>16</v>
      </c>
      <c r="B20" s="16" t="s">
        <v>24</v>
      </c>
      <c r="C20" s="17">
        <v>168000</v>
      </c>
      <c r="D20" s="17">
        <v>3707905</v>
      </c>
      <c r="E20" s="17">
        <f t="shared" si="0"/>
        <v>3539905</v>
      </c>
      <c r="F20" s="18">
        <f t="shared" si="1"/>
        <v>21.070863095238096</v>
      </c>
    </row>
    <row r="21" spans="1:6" x14ac:dyDescent="0.2">
      <c r="A21" s="66">
        <v>17</v>
      </c>
      <c r="B21" s="16" t="s">
        <v>25</v>
      </c>
      <c r="C21" s="17">
        <v>12480278</v>
      </c>
      <c r="D21" s="17">
        <v>17346105</v>
      </c>
      <c r="E21" s="17">
        <f t="shared" si="0"/>
        <v>4865827</v>
      </c>
      <c r="F21" s="18">
        <f t="shared" si="1"/>
        <v>0.38988129911849723</v>
      </c>
    </row>
    <row r="22" spans="1:6" x14ac:dyDescent="0.2">
      <c r="A22" s="65">
        <v>18</v>
      </c>
      <c r="B22" s="16" t="s">
        <v>26</v>
      </c>
      <c r="C22" s="17">
        <v>11896010</v>
      </c>
      <c r="D22" s="17">
        <v>10523864</v>
      </c>
      <c r="E22" s="17">
        <f t="shared" si="0"/>
        <v>-1372146</v>
      </c>
      <c r="F22" s="18">
        <f t="shared" si="1"/>
        <v>-0.11534506107510001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337221</v>
      </c>
      <c r="E26" s="17">
        <f t="shared" si="0"/>
        <v>337221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5761000</v>
      </c>
      <c r="E27" s="17">
        <f t="shared" si="0"/>
        <v>5761000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2186235</v>
      </c>
      <c r="D28" s="17">
        <v>574707</v>
      </c>
      <c r="E28" s="17">
        <f t="shared" si="0"/>
        <v>-1611528</v>
      </c>
      <c r="F28" s="18">
        <f t="shared" si="1"/>
        <v>-0.73712478301737927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26739229</v>
      </c>
      <c r="D30" s="17">
        <v>73303207</v>
      </c>
      <c r="E30" s="17">
        <f t="shared" si="0"/>
        <v>46563978</v>
      </c>
      <c r="F30" s="18">
        <f t="shared" si="1"/>
        <v>1.7414106442635275</v>
      </c>
    </row>
    <row r="31" spans="1:6" x14ac:dyDescent="0.2">
      <c r="A31" s="65">
        <v>27</v>
      </c>
      <c r="B31" s="19" t="s">
        <v>34</v>
      </c>
      <c r="C31" s="20">
        <v>27320772</v>
      </c>
      <c r="D31" s="20">
        <v>181935</v>
      </c>
      <c r="E31" s="20">
        <f t="shared" si="0"/>
        <v>-27138837</v>
      </c>
      <c r="F31" s="21">
        <f t="shared" si="1"/>
        <v>-0.99334078114630142</v>
      </c>
    </row>
    <row r="32" spans="1:6" x14ac:dyDescent="0.2">
      <c r="A32" s="67" t="s">
        <v>79</v>
      </c>
      <c r="B32" s="22" t="s">
        <v>35</v>
      </c>
      <c r="C32" s="23">
        <f>C33+C34</f>
        <v>1600941944</v>
      </c>
      <c r="D32" s="23">
        <f>D33+D34</f>
        <v>1713502119</v>
      </c>
      <c r="E32" s="23">
        <f t="shared" si="0"/>
        <v>112560175</v>
      </c>
      <c r="F32" s="24">
        <f t="shared" si="1"/>
        <v>7.0308717578330793E-2</v>
      </c>
    </row>
    <row r="33" spans="1:6" x14ac:dyDescent="0.2">
      <c r="A33" s="68" t="s">
        <v>1</v>
      </c>
      <c r="B33" s="25" t="s">
        <v>36</v>
      </c>
      <c r="C33" s="26">
        <v>1152210814</v>
      </c>
      <c r="D33" s="26">
        <v>1241323478</v>
      </c>
      <c r="E33" s="26">
        <f t="shared" si="0"/>
        <v>89112664</v>
      </c>
      <c r="F33" s="27">
        <f t="shared" si="1"/>
        <v>7.7340589861882636E-2</v>
      </c>
    </row>
    <row r="34" spans="1:6" x14ac:dyDescent="0.2">
      <c r="A34" s="69" t="s">
        <v>72</v>
      </c>
      <c r="B34" s="28" t="s">
        <v>76</v>
      </c>
      <c r="C34" s="26">
        <f>SUM(C35:C50)</f>
        <v>448731130</v>
      </c>
      <c r="D34" s="26">
        <f>SUM(D35:D50)</f>
        <v>472178641</v>
      </c>
      <c r="E34" s="26">
        <f t="shared" si="0"/>
        <v>23447511</v>
      </c>
      <c r="F34" s="27">
        <f t="shared" si="1"/>
        <v>5.2252918133850024E-2</v>
      </c>
    </row>
    <row r="35" spans="1:6" x14ac:dyDescent="0.2">
      <c r="A35" s="65">
        <v>1</v>
      </c>
      <c r="B35" s="16" t="s">
        <v>37</v>
      </c>
      <c r="C35" s="17">
        <v>117300525</v>
      </c>
      <c r="D35" s="17">
        <v>115454000</v>
      </c>
      <c r="E35" s="17">
        <f t="shared" si="0"/>
        <v>-1846525</v>
      </c>
      <c r="F35" s="18">
        <f t="shared" si="1"/>
        <v>-1.5741830652505562E-2</v>
      </c>
    </row>
    <row r="36" spans="1:6" x14ac:dyDescent="0.2">
      <c r="A36" s="65">
        <v>2</v>
      </c>
      <c r="B36" s="16" t="s">
        <v>38</v>
      </c>
      <c r="C36" s="17">
        <v>113426263</v>
      </c>
      <c r="D36" s="17">
        <v>137852276</v>
      </c>
      <c r="E36" s="17">
        <f t="shared" si="0"/>
        <v>24426013</v>
      </c>
      <c r="F36" s="18">
        <f t="shared" si="1"/>
        <v>0.21534706649023594</v>
      </c>
    </row>
    <row r="37" spans="1:6" x14ac:dyDescent="0.2">
      <c r="A37" s="65">
        <v>3</v>
      </c>
      <c r="B37" s="16" t="s">
        <v>39</v>
      </c>
      <c r="C37" s="17">
        <v>112446638</v>
      </c>
      <c r="D37" s="17">
        <v>107362741</v>
      </c>
      <c r="E37" s="17">
        <f t="shared" si="0"/>
        <v>-5083897</v>
      </c>
      <c r="F37" s="18">
        <f t="shared" si="1"/>
        <v>-4.5211640742873982E-2</v>
      </c>
    </row>
    <row r="38" spans="1:6" x14ac:dyDescent="0.2">
      <c r="A38" s="65">
        <v>4</v>
      </c>
      <c r="B38" s="16" t="s">
        <v>40</v>
      </c>
      <c r="C38" s="17">
        <v>78822424</v>
      </c>
      <c r="D38" s="17">
        <v>84544569</v>
      </c>
      <c r="E38" s="17">
        <f t="shared" si="0"/>
        <v>5722145</v>
      </c>
      <c r="F38" s="18">
        <f t="shared" si="1"/>
        <v>7.2595394934822144E-2</v>
      </c>
    </row>
    <row r="39" spans="1:6" x14ac:dyDescent="0.2">
      <c r="A39" s="65">
        <v>5</v>
      </c>
      <c r="B39" s="16" t="s">
        <v>41</v>
      </c>
      <c r="C39" s="17">
        <v>5269130</v>
      </c>
      <c r="D39" s="17">
        <v>3371659</v>
      </c>
      <c r="E39" s="17">
        <f t="shared" si="0"/>
        <v>-1897471</v>
      </c>
      <c r="F39" s="18">
        <f t="shared" si="1"/>
        <v>-0.36011087219332227</v>
      </c>
    </row>
    <row r="40" spans="1:6" x14ac:dyDescent="0.2">
      <c r="A40" s="65">
        <v>6</v>
      </c>
      <c r="B40" s="16" t="s">
        <v>42</v>
      </c>
      <c r="C40" s="17">
        <v>-85291</v>
      </c>
      <c r="D40" s="17">
        <v>-271946</v>
      </c>
      <c r="E40" s="17">
        <f t="shared" si="0"/>
        <v>-186655</v>
      </c>
      <c r="F40" s="18">
        <f t="shared" si="1"/>
        <v>2.1884489570998111</v>
      </c>
    </row>
    <row r="41" spans="1:6" ht="12" customHeight="1" x14ac:dyDescent="0.2">
      <c r="A41" s="65">
        <v>7</v>
      </c>
      <c r="B41" s="16" t="s">
        <v>43</v>
      </c>
      <c r="C41" s="17">
        <v>2000</v>
      </c>
      <c r="D41" s="17">
        <v>3780</v>
      </c>
      <c r="E41" s="17">
        <f t="shared" si="0"/>
        <v>1780</v>
      </c>
      <c r="F41" s="18">
        <f t="shared" si="1"/>
        <v>0.8899999999999999</v>
      </c>
    </row>
    <row r="42" spans="1:6" x14ac:dyDescent="0.2">
      <c r="A42" s="65">
        <v>8</v>
      </c>
      <c r="B42" s="16" t="s">
        <v>44</v>
      </c>
      <c r="C42" s="17">
        <v>560321</v>
      </c>
      <c r="D42" s="17">
        <v>622508</v>
      </c>
      <c r="E42" s="17">
        <f t="shared" si="0"/>
        <v>62187</v>
      </c>
      <c r="F42" s="18">
        <f t="shared" si="1"/>
        <v>0.11098459632960389</v>
      </c>
    </row>
    <row r="43" spans="1:6" x14ac:dyDescent="0.2">
      <c r="A43" s="65">
        <v>9</v>
      </c>
      <c r="B43" s="16" t="s">
        <v>45</v>
      </c>
      <c r="C43" s="17">
        <v>9169087</v>
      </c>
      <c r="D43" s="17">
        <v>8422523</v>
      </c>
      <c r="E43" s="17">
        <f t="shared" si="0"/>
        <v>-746564</v>
      </c>
      <c r="F43" s="18">
        <f t="shared" si="1"/>
        <v>-8.142184712610967E-2</v>
      </c>
    </row>
    <row r="44" spans="1:6" x14ac:dyDescent="0.2">
      <c r="A44" s="65">
        <v>10</v>
      </c>
      <c r="B44" s="16" t="s">
        <v>46</v>
      </c>
      <c r="C44" s="17">
        <v>36851</v>
      </c>
      <c r="D44" s="17">
        <v>24918</v>
      </c>
      <c r="E44" s="17">
        <f t="shared" si="0"/>
        <v>-11933</v>
      </c>
      <c r="F44" s="18">
        <f t="shared" si="1"/>
        <v>-0.32381753548071968</v>
      </c>
    </row>
    <row r="45" spans="1:6" x14ac:dyDescent="0.2">
      <c r="A45" s="65">
        <v>11</v>
      </c>
      <c r="B45" s="16" t="s">
        <v>88</v>
      </c>
      <c r="C45" s="17">
        <v>6187176</v>
      </c>
      <c r="D45" s="17">
        <v>6475669</v>
      </c>
      <c r="E45" s="17">
        <f t="shared" si="0"/>
        <v>288493</v>
      </c>
      <c r="F45" s="18">
        <f t="shared" si="1"/>
        <v>4.6627572902403269E-2</v>
      </c>
    </row>
    <row r="46" spans="1:6" x14ac:dyDescent="0.2">
      <c r="A46" s="65">
        <v>12</v>
      </c>
      <c r="B46" s="16" t="s">
        <v>47</v>
      </c>
      <c r="C46" s="17">
        <v>5006819</v>
      </c>
      <c r="D46" s="17">
        <v>7683190</v>
      </c>
      <c r="E46" s="17">
        <f t="shared" si="0"/>
        <v>2676371</v>
      </c>
      <c r="F46" s="18">
        <f t="shared" si="1"/>
        <v>0.53454518727359623</v>
      </c>
    </row>
    <row r="47" spans="1:6" x14ac:dyDescent="0.2">
      <c r="A47" s="65">
        <v>13</v>
      </c>
      <c r="B47" s="16" t="s">
        <v>48</v>
      </c>
      <c r="C47" s="17">
        <v>28485</v>
      </c>
      <c r="D47" s="17">
        <v>6319</v>
      </c>
      <c r="E47" s="17">
        <f t="shared" si="0"/>
        <v>-22166</v>
      </c>
      <c r="F47" s="18">
        <f t="shared" si="1"/>
        <v>-0.77816394593645777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569275</v>
      </c>
      <c r="D49" s="17">
        <v>626415</v>
      </c>
      <c r="E49" s="17">
        <f t="shared" si="0"/>
        <v>57140</v>
      </c>
      <c r="F49" s="18">
        <f t="shared" si="1"/>
        <v>0.10037328180580563</v>
      </c>
    </row>
    <row r="50" spans="1:6" x14ac:dyDescent="0.2">
      <c r="A50" s="65">
        <v>16</v>
      </c>
      <c r="B50" s="16" t="s">
        <v>51</v>
      </c>
      <c r="C50" s="17">
        <v>-8573</v>
      </c>
      <c r="D50" s="17">
        <v>20</v>
      </c>
      <c r="E50" s="17">
        <f t="shared" si="0"/>
        <v>8593</v>
      </c>
      <c r="F50" s="18">
        <f t="shared" si="1"/>
        <v>-1.0023329056339672</v>
      </c>
    </row>
    <row r="51" spans="1:6" x14ac:dyDescent="0.2">
      <c r="A51" s="67" t="s">
        <v>2</v>
      </c>
      <c r="B51" s="22" t="s">
        <v>52</v>
      </c>
      <c r="C51" s="23">
        <f>C52+C56+C57+C58</f>
        <v>301720753</v>
      </c>
      <c r="D51" s="23">
        <f>D52+D56+D57+D58</f>
        <v>491160527</v>
      </c>
      <c r="E51" s="23">
        <f t="shared" si="0"/>
        <v>189439774</v>
      </c>
      <c r="F51" s="24">
        <f t="shared" si="1"/>
        <v>0.62786458046523563</v>
      </c>
    </row>
    <row r="52" spans="1:6" x14ac:dyDescent="0.2">
      <c r="A52" s="66">
        <v>1</v>
      </c>
      <c r="B52" s="28" t="s">
        <v>53</v>
      </c>
      <c r="C52" s="26">
        <f>C53+C54+C55</f>
        <v>260194671</v>
      </c>
      <c r="D52" s="26">
        <f>D53+D54+D55</f>
        <v>401367859</v>
      </c>
      <c r="E52" s="26">
        <f t="shared" si="0"/>
        <v>141173188</v>
      </c>
      <c r="F52" s="27">
        <f t="shared" si="1"/>
        <v>0.5425675608859799</v>
      </c>
    </row>
    <row r="53" spans="1:6" x14ac:dyDescent="0.2">
      <c r="A53" s="66" t="s">
        <v>3</v>
      </c>
      <c r="B53" s="16" t="s">
        <v>54</v>
      </c>
      <c r="C53" s="17">
        <v>180323217</v>
      </c>
      <c r="D53" s="17">
        <v>180323217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17867304</v>
      </c>
      <c r="D54" s="17">
        <v>13233426</v>
      </c>
      <c r="E54" s="17">
        <f t="shared" si="0"/>
        <v>-4633878</v>
      </c>
      <c r="F54" s="18">
        <f t="shared" si="1"/>
        <v>-0.25934959185784268</v>
      </c>
    </row>
    <row r="55" spans="1:6" x14ac:dyDescent="0.2">
      <c r="A55" s="66" t="s">
        <v>5</v>
      </c>
      <c r="B55" s="16" t="s">
        <v>56</v>
      </c>
      <c r="C55" s="17">
        <v>62004150</v>
      </c>
      <c r="D55" s="17">
        <v>207811216</v>
      </c>
      <c r="E55" s="17">
        <f t="shared" si="0"/>
        <v>145807066</v>
      </c>
      <c r="F55" s="18">
        <f t="shared" si="1"/>
        <v>2.3515694675275767</v>
      </c>
    </row>
    <row r="56" spans="1:6" x14ac:dyDescent="0.2">
      <c r="A56" s="66" t="s">
        <v>6</v>
      </c>
      <c r="B56" s="28" t="s">
        <v>57</v>
      </c>
      <c r="C56" s="26">
        <v>41526082</v>
      </c>
      <c r="D56" s="26">
        <v>89792668</v>
      </c>
      <c r="E56" s="26">
        <f t="shared" si="0"/>
        <v>48266586</v>
      </c>
      <c r="F56" s="27">
        <f t="shared" si="1"/>
        <v>1.1623197680917743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2973269851</v>
      </c>
      <c r="D59" s="33">
        <f>D4+D32+D51</f>
        <v>3308133055</v>
      </c>
      <c r="E59" s="33">
        <f t="shared" si="0"/>
        <v>334863204</v>
      </c>
      <c r="F59" s="34">
        <f t="shared" si="1"/>
        <v>0.11262455840911167</v>
      </c>
    </row>
    <row r="60" spans="1:6" ht="13.5" thickTop="1" x14ac:dyDescent="0.2">
      <c r="A60" s="64" t="s">
        <v>8</v>
      </c>
      <c r="B60" s="13" t="s">
        <v>71</v>
      </c>
      <c r="C60" s="14">
        <f>C61+C67</f>
        <v>80014333</v>
      </c>
      <c r="D60" s="14">
        <f>D61+D67</f>
        <v>131030941</v>
      </c>
      <c r="E60" s="14">
        <f t="shared" si="0"/>
        <v>51016608</v>
      </c>
      <c r="F60" s="15">
        <f t="shared" si="1"/>
        <v>0.63759336717835291</v>
      </c>
    </row>
    <row r="61" spans="1:6" s="35" customFormat="1" x14ac:dyDescent="0.2">
      <c r="A61" s="72"/>
      <c r="B61" s="36" t="s">
        <v>61</v>
      </c>
      <c r="C61" s="37">
        <f>SUM(C62:C66)</f>
        <v>76930077</v>
      </c>
      <c r="D61" s="37">
        <f>SUM(D62:D66)</f>
        <v>31030941</v>
      </c>
      <c r="E61" s="37">
        <f t="shared" si="0"/>
        <v>-45899136</v>
      </c>
      <c r="F61" s="38">
        <f t="shared" si="1"/>
        <v>-0.59663447366626188</v>
      </c>
    </row>
    <row r="62" spans="1:6" x14ac:dyDescent="0.2">
      <c r="A62" s="65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66">
        <v>2</v>
      </c>
      <c r="B63" s="16" t="s">
        <v>64</v>
      </c>
      <c r="C63" s="17">
        <v>76930077</v>
      </c>
      <c r="D63" s="17">
        <v>31030941</v>
      </c>
      <c r="E63" s="17">
        <f t="shared" si="0"/>
        <v>-45899136</v>
      </c>
      <c r="F63" s="18">
        <f t="shared" si="1"/>
        <v>-0.59663447366626188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72"/>
      <c r="B67" s="36" t="s">
        <v>67</v>
      </c>
      <c r="C67" s="37">
        <f>SUM(C68:C70)</f>
        <v>3084256</v>
      </c>
      <c r="D67" s="37">
        <f>SUM(D68:D70)</f>
        <v>100000000</v>
      </c>
      <c r="E67" s="37">
        <f t="shared" si="0"/>
        <v>96915744</v>
      </c>
      <c r="F67" s="38">
        <f t="shared" si="1"/>
        <v>31.422730149507693</v>
      </c>
    </row>
    <row r="68" spans="1:6" x14ac:dyDescent="0.2">
      <c r="A68" s="65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66">
        <v>7</v>
      </c>
      <c r="B69" s="16" t="s">
        <v>69</v>
      </c>
      <c r="C69" s="17">
        <v>3084256</v>
      </c>
      <c r="D69" s="17">
        <v>0</v>
      </c>
      <c r="E69" s="17">
        <f t="shared" ref="E69:E71" si="2">D69-C69</f>
        <v>-3084256</v>
      </c>
      <c r="F69" s="18">
        <f t="shared" ref="F69:F71" si="3">D69/C69-100%</f>
        <v>-1</v>
      </c>
    </row>
    <row r="70" spans="1:6" ht="13.5" thickBot="1" x14ac:dyDescent="0.25">
      <c r="A70" s="70">
        <v>8</v>
      </c>
      <c r="B70" s="39" t="s">
        <v>70</v>
      </c>
      <c r="C70" s="40">
        <v>0</v>
      </c>
      <c r="D70" s="40">
        <v>100000000</v>
      </c>
      <c r="E70" s="40">
        <f t="shared" si="2"/>
        <v>100000000</v>
      </c>
      <c r="F70" s="41" t="e">
        <f t="shared" si="3"/>
        <v>#DIV/0!</v>
      </c>
    </row>
    <row r="71" spans="1:6" s="35" customFormat="1" ht="17.25" customHeight="1" thickTop="1" thickBot="1" x14ac:dyDescent="0.25">
      <c r="A71" s="73"/>
      <c r="B71" s="42" t="s">
        <v>138</v>
      </c>
      <c r="C71" s="43">
        <f>C59+C60</f>
        <v>3053284184</v>
      </c>
      <c r="D71" s="43">
        <f>D59+D60</f>
        <v>3439163996</v>
      </c>
      <c r="E71" s="43">
        <f t="shared" si="2"/>
        <v>385879812</v>
      </c>
      <c r="F71" s="44">
        <f t="shared" si="3"/>
        <v>0.12638188545373863</v>
      </c>
    </row>
    <row r="72" spans="1:6" ht="13.5" thickTop="1" x14ac:dyDescent="0.2">
      <c r="A72" s="74"/>
      <c r="B72" s="75"/>
    </row>
    <row r="73" spans="1:6" x14ac:dyDescent="0.2">
      <c r="A73" s="74"/>
      <c r="B73" s="76"/>
    </row>
    <row r="74" spans="1:6" x14ac:dyDescent="0.2">
      <c r="A74" s="74"/>
      <c r="B74" s="76"/>
    </row>
  </sheetData>
  <mergeCells count="2">
    <mergeCell ref="A1:F1"/>
    <mergeCell ref="E2:F2"/>
  </mergeCells>
  <conditionalFormatting sqref="B8">
    <cfRule type="duplicateValues" dxfId="35" priority="3" stopIfTrue="1"/>
    <cfRule type="duplicateValues" dxfId="34" priority="4" stopIfTrue="1"/>
  </conditionalFormatting>
  <conditionalFormatting sqref="B8">
    <cfRule type="duplicateValues" dxfId="33" priority="5" stopIfTrue="1"/>
  </conditionalFormatting>
  <conditionalFormatting sqref="B27">
    <cfRule type="duplicateValues" dxfId="32" priority="6" stopIfTrue="1"/>
    <cfRule type="duplicateValues" dxfId="31" priority="7" stopIfTrue="1"/>
  </conditionalFormatting>
  <conditionalFormatting sqref="B27">
    <cfRule type="duplicateValues" dxfId="30" priority="8" stopIfTrue="1"/>
  </conditionalFormatting>
  <conditionalFormatting sqref="B66">
    <cfRule type="duplicateValues" dxfId="29" priority="9" stopIfTrue="1"/>
    <cfRule type="duplicateValues" dxfId="28" priority="10" stopIfTrue="1"/>
  </conditionalFormatting>
  <conditionalFormatting sqref="B66">
    <cfRule type="duplicateValues" dxfId="27" priority="11" stopIfTrue="1"/>
  </conditionalFormatting>
  <conditionalFormatting sqref="B57">
    <cfRule type="duplicateValues" dxfId="26" priority="12" stopIfTrue="1"/>
    <cfRule type="duplicateValues" dxfId="25" priority="13" stopIfTrue="1"/>
  </conditionalFormatting>
  <conditionalFormatting sqref="B57">
    <cfRule type="duplicateValues" dxfId="24" priority="14" stopIfTrue="1"/>
  </conditionalFormatting>
  <conditionalFormatting sqref="B71">
    <cfRule type="duplicateValues" dxfId="23" priority="1" stopIfTrue="1"/>
  </conditionalFormatting>
  <conditionalFormatting sqref="B71">
    <cfRule type="duplicateValues" dxfId="22" priority="2" stopIfTrue="1"/>
  </conditionalFormatting>
  <conditionalFormatting sqref="B67:B70 B6:B7 B58:B65 B9:B26 B28:B56">
    <cfRule type="duplicateValues" dxfId="21" priority="15" stopIfTrue="1"/>
    <cfRule type="duplicateValues" dxfId="20" priority="16" stopIfTrue="1"/>
  </conditionalFormatting>
  <conditionalFormatting sqref="B67:B70 B4:B7 B58:B65 B9:B26 B28:B56">
    <cfRule type="duplicateValues" dxfId="19" priority="17" stopIfTrue="1"/>
  </conditionalFormatting>
  <conditionalFormatting sqref="B58:B70 B5:B56">
    <cfRule type="duplicateValues" dxfId="18" priority="18" stopIfTrue="1"/>
  </conditionalFormatting>
  <printOptions horizontalCentered="1"/>
  <pageMargins left="0" right="0" top="0" bottom="0" header="0.31496062992125984" footer="0.31496062992125984"/>
  <pageSetup paperSize="9" scale="84" orientation="portrait" errors="blank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zoomScaleNormal="100" workbookViewId="0">
      <pane xSplit="2" ySplit="3" topLeftCell="C49" activePane="bottomRight" state="frozen"/>
      <selection activeCell="N13" sqref="N13"/>
      <selection pane="topRight" activeCell="N13" sqref="N13"/>
      <selection pane="bottomLeft" activeCell="N13" sqref="N13"/>
      <selection pane="bottomRight" activeCell="F83" sqref="F82:F83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3.42578125" style="2" bestFit="1" customWidth="1"/>
    <col min="5" max="5" width="12.28515625" style="2" bestFit="1" customWidth="1"/>
    <col min="6" max="6" width="10.7109375" style="2" bestFit="1" customWidth="1"/>
    <col min="7" max="16384" width="9.140625" style="2"/>
  </cols>
  <sheetData>
    <row r="1" spans="1:6" s="5" customFormat="1" x14ac:dyDescent="0.2">
      <c r="A1" s="79" t="s">
        <v>92</v>
      </c>
      <c r="B1" s="80"/>
      <c r="C1" s="80"/>
      <c r="D1" s="80"/>
      <c r="E1" s="80"/>
      <c r="F1" s="80"/>
    </row>
    <row r="2" spans="1:6" ht="13.5" thickBot="1" x14ac:dyDescent="0.25">
      <c r="A2" s="59"/>
      <c r="B2" s="8"/>
      <c r="C2" s="9"/>
      <c r="D2" s="9"/>
      <c r="E2" s="77" t="s">
        <v>75</v>
      </c>
      <c r="F2" s="77"/>
    </row>
    <row r="3" spans="1:6" ht="43.5" customHeight="1" thickTop="1" thickBot="1" x14ac:dyDescent="0.25">
      <c r="A3" s="60"/>
      <c r="B3" s="61" t="s">
        <v>136</v>
      </c>
      <c r="C3" s="62" t="s">
        <v>85</v>
      </c>
      <c r="D3" s="62" t="s">
        <v>86</v>
      </c>
      <c r="E3" s="11" t="s">
        <v>89</v>
      </c>
      <c r="F3" s="63" t="s">
        <v>90</v>
      </c>
    </row>
    <row r="4" spans="1:6" ht="18.75" customHeight="1" thickTop="1" x14ac:dyDescent="0.2">
      <c r="A4" s="64" t="s">
        <v>78</v>
      </c>
      <c r="B4" s="13" t="s">
        <v>77</v>
      </c>
      <c r="C4" s="14">
        <f>SUM(C5:C31)</f>
        <v>4339279643</v>
      </c>
      <c r="D4" s="14">
        <f>SUM(D5:D31)</f>
        <v>4862386871</v>
      </c>
      <c r="E4" s="14">
        <f>D4-C4</f>
        <v>523107228</v>
      </c>
      <c r="F4" s="15">
        <f>D4/C4-100%</f>
        <v>0.12055162861970903</v>
      </c>
    </row>
    <row r="5" spans="1:6" x14ac:dyDescent="0.2">
      <c r="A5" s="65">
        <v>1</v>
      </c>
      <c r="B5" s="16" t="s">
        <v>10</v>
      </c>
      <c r="C5" s="17">
        <v>-17867</v>
      </c>
      <c r="D5" s="17">
        <v>21106</v>
      </c>
      <c r="E5" s="17">
        <f t="shared" ref="E5:E69" si="0">D5-C5</f>
        <v>38973</v>
      </c>
      <c r="F5" s="18">
        <f t="shared" ref="F5:F69" si="1">D5/C5-100%</f>
        <v>-2.181283931269939</v>
      </c>
    </row>
    <row r="6" spans="1:6" x14ac:dyDescent="0.2">
      <c r="A6" s="66">
        <v>2</v>
      </c>
      <c r="B6" s="16" t="s">
        <v>11</v>
      </c>
      <c r="C6" s="17">
        <v>1992824598</v>
      </c>
      <c r="D6" s="17">
        <v>1897914132</v>
      </c>
      <c r="E6" s="17">
        <f t="shared" si="0"/>
        <v>-94910466</v>
      </c>
      <c r="F6" s="18">
        <f t="shared" si="1"/>
        <v>-4.7626101210940575E-2</v>
      </c>
    </row>
    <row r="7" spans="1:6" x14ac:dyDescent="0.2">
      <c r="A7" s="65">
        <v>3</v>
      </c>
      <c r="B7" s="16" t="s">
        <v>12</v>
      </c>
      <c r="C7" s="17">
        <v>22922466</v>
      </c>
      <c r="D7" s="17">
        <v>27210981</v>
      </c>
      <c r="E7" s="17">
        <f t="shared" si="0"/>
        <v>4288515</v>
      </c>
      <c r="F7" s="18">
        <f t="shared" si="1"/>
        <v>0.1870878552072015</v>
      </c>
    </row>
    <row r="8" spans="1:6" x14ac:dyDescent="0.2">
      <c r="A8" s="65">
        <v>4</v>
      </c>
      <c r="B8" s="16" t="s">
        <v>13</v>
      </c>
      <c r="C8" s="17">
        <v>279697413</v>
      </c>
      <c r="D8" s="17">
        <v>1248275919</v>
      </c>
      <c r="E8" s="17">
        <f t="shared" si="0"/>
        <v>968578506</v>
      </c>
      <c r="F8" s="18">
        <f t="shared" si="1"/>
        <v>3.4629512501068431</v>
      </c>
    </row>
    <row r="9" spans="1:6" x14ac:dyDescent="0.2">
      <c r="A9" s="66">
        <v>5</v>
      </c>
      <c r="B9" s="16" t="s">
        <v>14</v>
      </c>
      <c r="C9" s="17">
        <v>532256784</v>
      </c>
      <c r="D9" s="17">
        <v>101090332</v>
      </c>
      <c r="E9" s="17">
        <f t="shared" si="0"/>
        <v>-431166452</v>
      </c>
      <c r="F9" s="18">
        <f t="shared" si="1"/>
        <v>-0.81007225264412974</v>
      </c>
    </row>
    <row r="10" spans="1:6" ht="25.5" x14ac:dyDescent="0.2">
      <c r="A10" s="65">
        <v>6</v>
      </c>
      <c r="B10" s="16" t="s">
        <v>83</v>
      </c>
      <c r="C10" s="17">
        <v>468688536</v>
      </c>
      <c r="D10" s="17">
        <v>475317599</v>
      </c>
      <c r="E10" s="17">
        <f t="shared" si="0"/>
        <v>6629063</v>
      </c>
      <c r="F10" s="18">
        <f t="shared" si="1"/>
        <v>1.4143855654280335E-2</v>
      </c>
    </row>
    <row r="11" spans="1:6" x14ac:dyDescent="0.2">
      <c r="A11" s="65">
        <v>7</v>
      </c>
      <c r="B11" s="16" t="s">
        <v>15</v>
      </c>
      <c r="C11" s="17">
        <v>2363449</v>
      </c>
      <c r="D11" s="17">
        <v>5168021</v>
      </c>
      <c r="E11" s="17">
        <f t="shared" si="0"/>
        <v>2804572</v>
      </c>
      <c r="F11" s="18">
        <f t="shared" si="1"/>
        <v>1.1866437566454788</v>
      </c>
    </row>
    <row r="12" spans="1:6" x14ac:dyDescent="0.2">
      <c r="A12" s="66">
        <v>8</v>
      </c>
      <c r="B12" s="16" t="s">
        <v>16</v>
      </c>
      <c r="C12" s="17">
        <v>44260290</v>
      </c>
      <c r="D12" s="17">
        <v>45028824</v>
      </c>
      <c r="E12" s="17">
        <f t="shared" si="0"/>
        <v>768534</v>
      </c>
      <c r="F12" s="18">
        <f t="shared" si="1"/>
        <v>1.736396214304059E-2</v>
      </c>
    </row>
    <row r="13" spans="1:6" ht="25.5" x14ac:dyDescent="0.2">
      <c r="A13" s="65">
        <v>9</v>
      </c>
      <c r="B13" s="16" t="s">
        <v>17</v>
      </c>
      <c r="C13" s="17">
        <v>144828125</v>
      </c>
      <c r="D13" s="17">
        <v>152650147</v>
      </c>
      <c r="E13" s="17">
        <f t="shared" si="0"/>
        <v>7822022</v>
      </c>
      <c r="F13" s="18">
        <f t="shared" si="1"/>
        <v>5.4008998597475433E-2</v>
      </c>
    </row>
    <row r="14" spans="1:6" x14ac:dyDescent="0.2">
      <c r="A14" s="65">
        <v>10</v>
      </c>
      <c r="B14" s="16" t="s">
        <v>18</v>
      </c>
      <c r="C14" s="17">
        <v>160738656</v>
      </c>
      <c r="D14" s="17">
        <v>138686912</v>
      </c>
      <c r="E14" s="17">
        <f t="shared" si="0"/>
        <v>-22051744</v>
      </c>
      <c r="F14" s="18">
        <f t="shared" si="1"/>
        <v>-0.13719004842245286</v>
      </c>
    </row>
    <row r="15" spans="1:6" x14ac:dyDescent="0.2">
      <c r="A15" s="66">
        <v>11</v>
      </c>
      <c r="B15" s="16" t="s">
        <v>87</v>
      </c>
      <c r="C15" s="17">
        <v>164778601</v>
      </c>
      <c r="D15" s="17">
        <v>163821436</v>
      </c>
      <c r="E15" s="17">
        <f t="shared" si="0"/>
        <v>-957165</v>
      </c>
      <c r="F15" s="18">
        <f t="shared" si="1"/>
        <v>-5.8087943106156503E-3</v>
      </c>
    </row>
    <row r="16" spans="1:6" x14ac:dyDescent="0.2">
      <c r="A16" s="65">
        <v>12</v>
      </c>
      <c r="B16" s="16" t="s">
        <v>20</v>
      </c>
      <c r="C16" s="17">
        <v>60109709</v>
      </c>
      <c r="D16" s="17">
        <v>70591650</v>
      </c>
      <c r="E16" s="17">
        <f t="shared" si="0"/>
        <v>10481941</v>
      </c>
      <c r="F16" s="18">
        <f t="shared" si="1"/>
        <v>0.17438016544049484</v>
      </c>
    </row>
    <row r="17" spans="1:6" x14ac:dyDescent="0.2">
      <c r="A17" s="65">
        <v>13</v>
      </c>
      <c r="B17" s="16" t="s">
        <v>21</v>
      </c>
      <c r="C17" s="17">
        <v>117469273</v>
      </c>
      <c r="D17" s="17">
        <v>82326934</v>
      </c>
      <c r="E17" s="17">
        <f t="shared" si="0"/>
        <v>-35142339</v>
      </c>
      <c r="F17" s="18">
        <f t="shared" si="1"/>
        <v>-0.29916196893463365</v>
      </c>
    </row>
    <row r="18" spans="1:6" x14ac:dyDescent="0.2">
      <c r="A18" s="66">
        <v>14</v>
      </c>
      <c r="B18" s="16" t="s">
        <v>22</v>
      </c>
      <c r="C18" s="17">
        <v>38080312</v>
      </c>
      <c r="D18" s="17">
        <v>27716946</v>
      </c>
      <c r="E18" s="17">
        <f t="shared" si="0"/>
        <v>-10363366</v>
      </c>
      <c r="F18" s="18">
        <f t="shared" si="1"/>
        <v>-0.27214498662721043</v>
      </c>
    </row>
    <row r="19" spans="1:6" x14ac:dyDescent="0.2">
      <c r="A19" s="65">
        <v>15</v>
      </c>
      <c r="B19" s="16" t="s">
        <v>23</v>
      </c>
      <c r="C19" s="17">
        <v>21855456</v>
      </c>
      <c r="D19" s="17">
        <v>27297932</v>
      </c>
      <c r="E19" s="17">
        <f t="shared" si="0"/>
        <v>5442476</v>
      </c>
      <c r="F19" s="18">
        <f t="shared" si="1"/>
        <v>0.24902138852650801</v>
      </c>
    </row>
    <row r="20" spans="1:6" x14ac:dyDescent="0.2">
      <c r="A20" s="65">
        <v>16</v>
      </c>
      <c r="B20" s="16" t="s">
        <v>24</v>
      </c>
      <c r="C20" s="17">
        <v>380421</v>
      </c>
      <c r="D20" s="17">
        <v>192000</v>
      </c>
      <c r="E20" s="17">
        <f t="shared" si="0"/>
        <v>-188421</v>
      </c>
      <c r="F20" s="18">
        <f t="shared" si="1"/>
        <v>-0.49529600100940796</v>
      </c>
    </row>
    <row r="21" spans="1:6" x14ac:dyDescent="0.2">
      <c r="A21" s="66">
        <v>17</v>
      </c>
      <c r="B21" s="16" t="s">
        <v>25</v>
      </c>
      <c r="C21" s="17">
        <v>122949763</v>
      </c>
      <c r="D21" s="17">
        <v>121384913</v>
      </c>
      <c r="E21" s="17">
        <f t="shared" si="0"/>
        <v>-1564850</v>
      </c>
      <c r="F21" s="18">
        <f t="shared" si="1"/>
        <v>-1.2727556050677435E-2</v>
      </c>
    </row>
    <row r="22" spans="1:6" x14ac:dyDescent="0.2">
      <c r="A22" s="65">
        <v>18</v>
      </c>
      <c r="B22" s="16" t="s">
        <v>26</v>
      </c>
      <c r="C22" s="17">
        <v>20630466</v>
      </c>
      <c r="D22" s="17">
        <v>24716846</v>
      </c>
      <c r="E22" s="17">
        <f t="shared" si="0"/>
        <v>4086380</v>
      </c>
      <c r="F22" s="18">
        <f t="shared" si="1"/>
        <v>0.19807502166940871</v>
      </c>
    </row>
    <row r="23" spans="1:6" x14ac:dyDescent="0.2">
      <c r="A23" s="65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66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65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65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66">
        <v>23</v>
      </c>
      <c r="B27" s="16" t="s">
        <v>30</v>
      </c>
      <c r="C27" s="17">
        <v>0</v>
      </c>
      <c r="D27" s="17">
        <v>37133080</v>
      </c>
      <c r="E27" s="17">
        <f t="shared" si="0"/>
        <v>37133080</v>
      </c>
      <c r="F27" s="18" t="e">
        <f t="shared" si="1"/>
        <v>#DIV/0!</v>
      </c>
    </row>
    <row r="28" spans="1:6" x14ac:dyDescent="0.2">
      <c r="A28" s="65">
        <v>24</v>
      </c>
      <c r="B28" s="16" t="s">
        <v>31</v>
      </c>
      <c r="C28" s="17">
        <v>21093271</v>
      </c>
      <c r="D28" s="17">
        <v>25739576</v>
      </c>
      <c r="E28" s="17">
        <f t="shared" si="0"/>
        <v>4646305</v>
      </c>
      <c r="F28" s="18">
        <f t="shared" si="1"/>
        <v>0.22027427609496897</v>
      </c>
    </row>
    <row r="29" spans="1:6" x14ac:dyDescent="0.2">
      <c r="A29" s="65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66">
        <v>26</v>
      </c>
      <c r="B30" s="16" t="s">
        <v>33</v>
      </c>
      <c r="C30" s="17">
        <v>120969622</v>
      </c>
      <c r="D30" s="17">
        <v>186333661</v>
      </c>
      <c r="E30" s="17">
        <f t="shared" si="0"/>
        <v>65364039</v>
      </c>
      <c r="F30" s="18">
        <f t="shared" si="1"/>
        <v>0.54033432459597175</v>
      </c>
    </row>
    <row r="31" spans="1:6" x14ac:dyDescent="0.2">
      <c r="A31" s="65">
        <v>27</v>
      </c>
      <c r="B31" s="19" t="s">
        <v>34</v>
      </c>
      <c r="C31" s="20">
        <v>2400299</v>
      </c>
      <c r="D31" s="20">
        <v>3767924</v>
      </c>
      <c r="E31" s="20">
        <f t="shared" si="0"/>
        <v>1367625</v>
      </c>
      <c r="F31" s="21">
        <f t="shared" si="1"/>
        <v>0.5697727658095928</v>
      </c>
    </row>
    <row r="32" spans="1:6" x14ac:dyDescent="0.2">
      <c r="A32" s="67" t="s">
        <v>79</v>
      </c>
      <c r="B32" s="22" t="s">
        <v>35</v>
      </c>
      <c r="C32" s="23">
        <f>C33+C34</f>
        <v>5633728791</v>
      </c>
      <c r="D32" s="23">
        <f>D33+D34</f>
        <v>6031549509</v>
      </c>
      <c r="E32" s="23">
        <f t="shared" si="0"/>
        <v>397820718</v>
      </c>
      <c r="F32" s="24">
        <f t="shared" si="1"/>
        <v>7.0614105285921269E-2</v>
      </c>
    </row>
    <row r="33" spans="1:6" x14ac:dyDescent="0.2">
      <c r="A33" s="68" t="s">
        <v>1</v>
      </c>
      <c r="B33" s="25" t="s">
        <v>36</v>
      </c>
      <c r="C33" s="26">
        <v>4350419045</v>
      </c>
      <c r="D33" s="26">
        <v>4602201340</v>
      </c>
      <c r="E33" s="26">
        <f t="shared" si="0"/>
        <v>251782295</v>
      </c>
      <c r="F33" s="27">
        <f t="shared" si="1"/>
        <v>5.7875412091480394E-2</v>
      </c>
    </row>
    <row r="34" spans="1:6" x14ac:dyDescent="0.2">
      <c r="A34" s="69" t="s">
        <v>72</v>
      </c>
      <c r="B34" s="28" t="s">
        <v>76</v>
      </c>
      <c r="C34" s="26">
        <f>SUM(C35:C50)</f>
        <v>1283309746</v>
      </c>
      <c r="D34" s="26">
        <f>SUM(D35:D50)</f>
        <v>1429348169</v>
      </c>
      <c r="E34" s="26">
        <f t="shared" si="0"/>
        <v>146038423</v>
      </c>
      <c r="F34" s="27">
        <f t="shared" si="1"/>
        <v>0.11379826534879278</v>
      </c>
    </row>
    <row r="35" spans="1:6" x14ac:dyDescent="0.2">
      <c r="A35" s="65">
        <v>1</v>
      </c>
      <c r="B35" s="16" t="s">
        <v>37</v>
      </c>
      <c r="C35" s="17">
        <v>456119847</v>
      </c>
      <c r="D35" s="17">
        <v>463032507</v>
      </c>
      <c r="E35" s="17">
        <f t="shared" si="0"/>
        <v>6912660</v>
      </c>
      <c r="F35" s="18">
        <f t="shared" si="1"/>
        <v>1.5155358937932739E-2</v>
      </c>
    </row>
    <row r="36" spans="1:6" x14ac:dyDescent="0.2">
      <c r="A36" s="65">
        <v>2</v>
      </c>
      <c r="B36" s="16" t="s">
        <v>38</v>
      </c>
      <c r="C36" s="17">
        <v>425207073</v>
      </c>
      <c r="D36" s="17">
        <v>544384246</v>
      </c>
      <c r="E36" s="17">
        <f t="shared" si="0"/>
        <v>119177173</v>
      </c>
      <c r="F36" s="18">
        <f t="shared" si="1"/>
        <v>0.2802803165035781</v>
      </c>
    </row>
    <row r="37" spans="1:6" x14ac:dyDescent="0.2">
      <c r="A37" s="65">
        <v>3</v>
      </c>
      <c r="B37" s="16" t="s">
        <v>39</v>
      </c>
      <c r="C37" s="17">
        <v>18251754</v>
      </c>
      <c r="D37" s="17">
        <v>26906684</v>
      </c>
      <c r="E37" s="17">
        <f t="shared" si="0"/>
        <v>8654930</v>
      </c>
      <c r="F37" s="18">
        <f t="shared" si="1"/>
        <v>0.47419716483139096</v>
      </c>
    </row>
    <row r="38" spans="1:6" x14ac:dyDescent="0.2">
      <c r="A38" s="65">
        <v>4</v>
      </c>
      <c r="B38" s="16" t="s">
        <v>40</v>
      </c>
      <c r="C38" s="17">
        <v>324425696</v>
      </c>
      <c r="D38" s="17">
        <v>325317260</v>
      </c>
      <c r="E38" s="17">
        <f t="shared" si="0"/>
        <v>891564</v>
      </c>
      <c r="F38" s="18">
        <f t="shared" si="1"/>
        <v>2.748130037147245E-3</v>
      </c>
    </row>
    <row r="39" spans="1:6" x14ac:dyDescent="0.2">
      <c r="A39" s="65">
        <v>5</v>
      </c>
      <c r="B39" s="16" t="s">
        <v>41</v>
      </c>
      <c r="C39" s="17">
        <v>0</v>
      </c>
      <c r="D39" s="17">
        <v>4228743</v>
      </c>
      <c r="E39" s="17">
        <f t="shared" si="0"/>
        <v>4228743</v>
      </c>
      <c r="F39" s="18" t="e">
        <f t="shared" si="1"/>
        <v>#DIV/0!</v>
      </c>
    </row>
    <row r="40" spans="1:6" x14ac:dyDescent="0.2">
      <c r="A40" s="65">
        <v>6</v>
      </c>
      <c r="B40" s="16" t="s">
        <v>42</v>
      </c>
      <c r="C40" s="17">
        <v>-102771</v>
      </c>
      <c r="D40" s="17">
        <v>22813</v>
      </c>
      <c r="E40" s="17">
        <f t="shared" si="0"/>
        <v>125584</v>
      </c>
      <c r="F40" s="18">
        <f t="shared" si="1"/>
        <v>-1.2219789629370152</v>
      </c>
    </row>
    <row r="41" spans="1:6" ht="12" customHeight="1" x14ac:dyDescent="0.2">
      <c r="A41" s="65">
        <v>7</v>
      </c>
      <c r="B41" s="16" t="s">
        <v>43</v>
      </c>
      <c r="C41" s="17">
        <v>1600</v>
      </c>
      <c r="D41" s="17">
        <v>34640</v>
      </c>
      <c r="E41" s="17">
        <f t="shared" si="0"/>
        <v>33040</v>
      </c>
      <c r="F41" s="18">
        <f t="shared" si="1"/>
        <v>20.65</v>
      </c>
    </row>
    <row r="42" spans="1:6" x14ac:dyDescent="0.2">
      <c r="A42" s="65">
        <v>8</v>
      </c>
      <c r="B42" s="16" t="s">
        <v>44</v>
      </c>
      <c r="C42" s="17">
        <v>839509</v>
      </c>
      <c r="D42" s="17">
        <v>407867</v>
      </c>
      <c r="E42" s="17">
        <f t="shared" si="0"/>
        <v>-431642</v>
      </c>
      <c r="F42" s="18">
        <f t="shared" si="1"/>
        <v>-0.51416006260802449</v>
      </c>
    </row>
    <row r="43" spans="1:6" x14ac:dyDescent="0.2">
      <c r="A43" s="65">
        <v>9</v>
      </c>
      <c r="B43" s="16" t="s">
        <v>45</v>
      </c>
      <c r="C43" s="17">
        <v>11068417</v>
      </c>
      <c r="D43" s="17">
        <v>15935014</v>
      </c>
      <c r="E43" s="17">
        <f t="shared" si="0"/>
        <v>4866597</v>
      </c>
      <c r="F43" s="18">
        <f t="shared" si="1"/>
        <v>0.43968319950359658</v>
      </c>
    </row>
    <row r="44" spans="1:6" x14ac:dyDescent="0.2">
      <c r="A44" s="65">
        <v>10</v>
      </c>
      <c r="B44" s="16" t="s">
        <v>46</v>
      </c>
      <c r="C44" s="17">
        <v>3393785</v>
      </c>
      <c r="D44" s="17">
        <v>3501760</v>
      </c>
      <c r="E44" s="17">
        <f t="shared" si="0"/>
        <v>107975</v>
      </c>
      <c r="F44" s="18">
        <f t="shared" si="1"/>
        <v>3.1815509821629728E-2</v>
      </c>
    </row>
    <row r="45" spans="1:6" x14ac:dyDescent="0.2">
      <c r="A45" s="65">
        <v>11</v>
      </c>
      <c r="B45" s="16" t="s">
        <v>88</v>
      </c>
      <c r="C45" s="17">
        <v>15906393</v>
      </c>
      <c r="D45" s="17">
        <v>17749089</v>
      </c>
      <c r="E45" s="17">
        <f t="shared" si="0"/>
        <v>1842696</v>
      </c>
      <c r="F45" s="18">
        <f t="shared" si="1"/>
        <v>0.11584625125256243</v>
      </c>
    </row>
    <row r="46" spans="1:6" x14ac:dyDescent="0.2">
      <c r="A46" s="65">
        <v>12</v>
      </c>
      <c r="B46" s="16" t="s">
        <v>47</v>
      </c>
      <c r="C46" s="17">
        <v>26717835</v>
      </c>
      <c r="D46" s="17">
        <v>25316538</v>
      </c>
      <c r="E46" s="17">
        <f t="shared" si="0"/>
        <v>-1401297</v>
      </c>
      <c r="F46" s="18">
        <f t="shared" si="1"/>
        <v>-5.2447999622723951E-2</v>
      </c>
    </row>
    <row r="47" spans="1:6" x14ac:dyDescent="0.2">
      <c r="A47" s="65">
        <v>13</v>
      </c>
      <c r="B47" s="16" t="s">
        <v>48</v>
      </c>
      <c r="C47" s="17">
        <v>44096</v>
      </c>
      <c r="D47" s="17">
        <v>11508</v>
      </c>
      <c r="E47" s="17">
        <f t="shared" si="0"/>
        <v>-32588</v>
      </c>
      <c r="F47" s="18">
        <f t="shared" si="1"/>
        <v>-0.73902394775036284</v>
      </c>
    </row>
    <row r="48" spans="1:6" x14ac:dyDescent="0.2">
      <c r="A48" s="65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65">
        <v>15</v>
      </c>
      <c r="B49" s="16" t="s">
        <v>50</v>
      </c>
      <c r="C49" s="17">
        <v>1572717</v>
      </c>
      <c r="D49" s="17">
        <v>2523789</v>
      </c>
      <c r="E49" s="17">
        <f t="shared" si="0"/>
        <v>951072</v>
      </c>
      <c r="F49" s="18">
        <f t="shared" si="1"/>
        <v>0.6047318112540272</v>
      </c>
    </row>
    <row r="50" spans="1:6" x14ac:dyDescent="0.2">
      <c r="A50" s="65">
        <v>16</v>
      </c>
      <c r="B50" s="16" t="s">
        <v>51</v>
      </c>
      <c r="C50" s="17">
        <v>-136205</v>
      </c>
      <c r="D50" s="17">
        <v>-24289</v>
      </c>
      <c r="E50" s="17">
        <f t="shared" si="0"/>
        <v>111916</v>
      </c>
      <c r="F50" s="18">
        <f t="shared" si="1"/>
        <v>-0.82167321317132269</v>
      </c>
    </row>
    <row r="51" spans="1:6" x14ac:dyDescent="0.2">
      <c r="A51" s="67" t="s">
        <v>2</v>
      </c>
      <c r="B51" s="22" t="s">
        <v>52</v>
      </c>
      <c r="C51" s="23">
        <f>C52+C56+C57+C58</f>
        <v>946541971</v>
      </c>
      <c r="D51" s="23">
        <f>D52+D56+D57+D58</f>
        <v>743390514</v>
      </c>
      <c r="E51" s="23">
        <f t="shared" si="0"/>
        <v>-203151457</v>
      </c>
      <c r="F51" s="24">
        <f t="shared" si="1"/>
        <v>-0.2146248800625028</v>
      </c>
    </row>
    <row r="52" spans="1:6" x14ac:dyDescent="0.2">
      <c r="A52" s="66">
        <v>1</v>
      </c>
      <c r="B52" s="28" t="s">
        <v>53</v>
      </c>
      <c r="C52" s="26">
        <f>C53+C54+C55</f>
        <v>939986971</v>
      </c>
      <c r="D52" s="26">
        <f>D53+D54+D55</f>
        <v>742334514</v>
      </c>
      <c r="E52" s="26">
        <f t="shared" si="0"/>
        <v>-197652457</v>
      </c>
      <c r="F52" s="27">
        <f t="shared" si="1"/>
        <v>-0.21027148577360444</v>
      </c>
    </row>
    <row r="53" spans="1:6" x14ac:dyDescent="0.2">
      <c r="A53" s="66" t="s">
        <v>3</v>
      </c>
      <c r="B53" s="16" t="s">
        <v>54</v>
      </c>
      <c r="C53" s="17">
        <v>689011677</v>
      </c>
      <c r="D53" s="17">
        <v>689011677</v>
      </c>
      <c r="E53" s="17">
        <f t="shared" si="0"/>
        <v>0</v>
      </c>
      <c r="F53" s="18">
        <f t="shared" si="1"/>
        <v>0</v>
      </c>
    </row>
    <row r="54" spans="1:6" x14ac:dyDescent="0.2">
      <c r="A54" s="66" t="s">
        <v>4</v>
      </c>
      <c r="B54" s="16" t="s">
        <v>55</v>
      </c>
      <c r="C54" s="17">
        <v>15020786</v>
      </c>
      <c r="D54" s="17">
        <v>6962064</v>
      </c>
      <c r="E54" s="17">
        <f t="shared" si="0"/>
        <v>-8058722</v>
      </c>
      <c r="F54" s="18">
        <f t="shared" si="1"/>
        <v>-0.53650468091350212</v>
      </c>
    </row>
    <row r="55" spans="1:6" x14ac:dyDescent="0.2">
      <c r="A55" s="66" t="s">
        <v>5</v>
      </c>
      <c r="B55" s="16" t="s">
        <v>56</v>
      </c>
      <c r="C55" s="17">
        <v>235954508</v>
      </c>
      <c r="D55" s="17">
        <v>46360773</v>
      </c>
      <c r="E55" s="17">
        <f t="shared" si="0"/>
        <v>-189593735</v>
      </c>
      <c r="F55" s="18">
        <f t="shared" si="1"/>
        <v>-0.80351817224021849</v>
      </c>
    </row>
    <row r="56" spans="1:6" x14ac:dyDescent="0.2">
      <c r="A56" s="66" t="s">
        <v>6</v>
      </c>
      <c r="B56" s="28" t="s">
        <v>57</v>
      </c>
      <c r="C56" s="26">
        <v>6555000</v>
      </c>
      <c r="D56" s="26">
        <v>900000</v>
      </c>
      <c r="E56" s="26">
        <f t="shared" si="0"/>
        <v>-5655000</v>
      </c>
      <c r="F56" s="27">
        <f t="shared" si="1"/>
        <v>-0.86270022883295194</v>
      </c>
    </row>
    <row r="57" spans="1:6" x14ac:dyDescent="0.2">
      <c r="A57" s="66" t="s">
        <v>7</v>
      </c>
      <c r="B57" s="28" t="s">
        <v>58</v>
      </c>
      <c r="C57" s="26">
        <v>0</v>
      </c>
      <c r="D57" s="26">
        <v>156000</v>
      </c>
      <c r="E57" s="26">
        <f t="shared" si="0"/>
        <v>156000</v>
      </c>
      <c r="F57" s="27" t="e">
        <f t="shared" si="1"/>
        <v>#DIV/0!</v>
      </c>
    </row>
    <row r="58" spans="1:6" ht="13.5" thickBot="1" x14ac:dyDescent="0.25">
      <c r="A58" s="70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71" t="s">
        <v>80</v>
      </c>
      <c r="B59" s="32" t="s">
        <v>60</v>
      </c>
      <c r="C59" s="33">
        <f>C4+C32+C51</f>
        <v>10919550405</v>
      </c>
      <c r="D59" s="33">
        <f>D4+D32+D51</f>
        <v>11637326894</v>
      </c>
      <c r="E59" s="33">
        <f t="shared" si="0"/>
        <v>717776489</v>
      </c>
      <c r="F59" s="34">
        <f t="shared" si="1"/>
        <v>6.5733154056538234E-2</v>
      </c>
    </row>
    <row r="60" spans="1:6" ht="13.5" thickTop="1" x14ac:dyDescent="0.2">
      <c r="A60" s="64" t="s">
        <v>8</v>
      </c>
      <c r="B60" s="13" t="s">
        <v>71</v>
      </c>
      <c r="C60" s="14">
        <f>C61+C68</f>
        <v>611545948</v>
      </c>
      <c r="D60" s="14">
        <f>D61+D68</f>
        <v>4325041829</v>
      </c>
      <c r="E60" s="14">
        <f t="shared" si="0"/>
        <v>3713495881</v>
      </c>
      <c r="F60" s="15">
        <f t="shared" si="1"/>
        <v>6.0723088643537215</v>
      </c>
    </row>
    <row r="61" spans="1:6" s="35" customFormat="1" x14ac:dyDescent="0.2">
      <c r="A61" s="72"/>
      <c r="B61" s="36" t="s">
        <v>61</v>
      </c>
      <c r="C61" s="37">
        <f>SUM(C62:C67)</f>
        <v>89617191</v>
      </c>
      <c r="D61" s="37">
        <f>SUM(D62:D67)</f>
        <v>4158918649</v>
      </c>
      <c r="E61" s="37">
        <f t="shared" si="0"/>
        <v>4069301458</v>
      </c>
      <c r="F61" s="38">
        <f t="shared" si="1"/>
        <v>45.407598838932586</v>
      </c>
    </row>
    <row r="62" spans="1:6" x14ac:dyDescent="0.2">
      <c r="A62" s="65">
        <v>1</v>
      </c>
      <c r="B62" s="16" t="s">
        <v>62</v>
      </c>
      <c r="C62" s="17">
        <v>10489866</v>
      </c>
      <c r="D62" s="17">
        <v>9256606</v>
      </c>
      <c r="E62" s="17">
        <f t="shared" si="0"/>
        <v>-1233260</v>
      </c>
      <c r="F62" s="18">
        <f t="shared" si="1"/>
        <v>-0.11756680209261017</v>
      </c>
    </row>
    <row r="63" spans="1:6" x14ac:dyDescent="0.2">
      <c r="A63" s="66">
        <v>2</v>
      </c>
      <c r="B63" s="16" t="s">
        <v>64</v>
      </c>
      <c r="C63" s="17">
        <v>78574015</v>
      </c>
      <c r="D63" s="17">
        <v>4145983357</v>
      </c>
      <c r="E63" s="17">
        <f t="shared" si="0"/>
        <v>4067409342</v>
      </c>
      <c r="F63" s="18">
        <f t="shared" si="1"/>
        <v>51.765323968744632</v>
      </c>
    </row>
    <row r="64" spans="1:6" x14ac:dyDescent="0.2">
      <c r="A64" s="66">
        <v>3</v>
      </c>
      <c r="B64" s="16" t="s">
        <v>63</v>
      </c>
      <c r="C64" s="17">
        <v>0</v>
      </c>
      <c r="D64" s="17">
        <v>2715246</v>
      </c>
      <c r="E64" s="17">
        <f t="shared" si="0"/>
        <v>2715246</v>
      </c>
      <c r="F64" s="18" t="e">
        <f t="shared" si="1"/>
        <v>#DIV/0!</v>
      </c>
    </row>
    <row r="65" spans="1:6" x14ac:dyDescent="0.2">
      <c r="A65" s="65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65">
        <v>5</v>
      </c>
      <c r="B66" s="16" t="s">
        <v>66</v>
      </c>
      <c r="C66" s="17">
        <v>0</v>
      </c>
      <c r="D66" s="17">
        <v>79754</v>
      </c>
      <c r="E66" s="17">
        <f t="shared" si="0"/>
        <v>79754</v>
      </c>
      <c r="F66" s="18" t="e">
        <f t="shared" si="1"/>
        <v>#DIV/0!</v>
      </c>
    </row>
    <row r="67" spans="1:6" x14ac:dyDescent="0.2">
      <c r="A67" s="65">
        <v>6</v>
      </c>
      <c r="B67" s="16" t="s">
        <v>84</v>
      </c>
      <c r="C67" s="17">
        <v>553310</v>
      </c>
      <c r="D67" s="17">
        <v>883686</v>
      </c>
      <c r="E67" s="17">
        <f t="shared" si="0"/>
        <v>330376</v>
      </c>
      <c r="F67" s="18">
        <f t="shared" si="1"/>
        <v>0.59709023874500722</v>
      </c>
    </row>
    <row r="68" spans="1:6" s="35" customFormat="1" x14ac:dyDescent="0.2">
      <c r="A68" s="72"/>
      <c r="B68" s="36" t="s">
        <v>67</v>
      </c>
      <c r="C68" s="37">
        <f>SUM(C69:C71)</f>
        <v>521928757</v>
      </c>
      <c r="D68" s="37">
        <f>SUM(D69:D71)</f>
        <v>166123180</v>
      </c>
      <c r="E68" s="37">
        <f t="shared" si="0"/>
        <v>-355805577</v>
      </c>
      <c r="F68" s="38">
        <f t="shared" si="1"/>
        <v>-0.68171292006429907</v>
      </c>
    </row>
    <row r="69" spans="1:6" x14ac:dyDescent="0.2">
      <c r="A69" s="65">
        <v>7</v>
      </c>
      <c r="B69" s="16" t="s">
        <v>68</v>
      </c>
      <c r="C69" s="17">
        <v>213356</v>
      </c>
      <c r="D69" s="17">
        <v>1004588</v>
      </c>
      <c r="E69" s="17">
        <f t="shared" si="0"/>
        <v>791232</v>
      </c>
      <c r="F69" s="18">
        <f t="shared" si="1"/>
        <v>3.7085059712405553</v>
      </c>
    </row>
    <row r="70" spans="1:6" x14ac:dyDescent="0.2">
      <c r="A70" s="66">
        <v>8</v>
      </c>
      <c r="B70" s="16" t="s">
        <v>69</v>
      </c>
      <c r="C70" s="17">
        <v>35556</v>
      </c>
      <c r="D70" s="17">
        <v>0</v>
      </c>
      <c r="E70" s="17">
        <f t="shared" ref="E70:E72" si="2">D70-C70</f>
        <v>-35556</v>
      </c>
      <c r="F70" s="18">
        <f t="shared" ref="F70:F72" si="3">D70/C70-100%</f>
        <v>-1</v>
      </c>
    </row>
    <row r="71" spans="1:6" ht="13.5" thickBot="1" x14ac:dyDescent="0.25">
      <c r="A71" s="70">
        <v>9</v>
      </c>
      <c r="B71" s="39" t="s">
        <v>70</v>
      </c>
      <c r="C71" s="40">
        <v>521679845</v>
      </c>
      <c r="D71" s="40">
        <v>165118592</v>
      </c>
      <c r="E71" s="40">
        <f t="shared" si="2"/>
        <v>-356561253</v>
      </c>
      <c r="F71" s="41">
        <f t="shared" si="3"/>
        <v>-0.68348673313227204</v>
      </c>
    </row>
    <row r="72" spans="1:6" s="35" customFormat="1" ht="17.25" customHeight="1" thickTop="1" thickBot="1" x14ac:dyDescent="0.25">
      <c r="A72" s="73"/>
      <c r="B72" s="42" t="s">
        <v>138</v>
      </c>
      <c r="C72" s="43">
        <f>C59+C60</f>
        <v>11531096353</v>
      </c>
      <c r="D72" s="43">
        <f>D59+D60</f>
        <v>15962368723</v>
      </c>
      <c r="E72" s="43">
        <f t="shared" si="2"/>
        <v>4431272370</v>
      </c>
      <c r="F72" s="44">
        <f t="shared" si="3"/>
        <v>0.38428890318370579</v>
      </c>
    </row>
    <row r="73" spans="1:6" ht="13.5" thickTop="1" x14ac:dyDescent="0.2">
      <c r="A73" s="74"/>
      <c r="B73" s="75"/>
    </row>
    <row r="74" spans="1:6" x14ac:dyDescent="0.2">
      <c r="A74" s="74"/>
      <c r="B74" s="76"/>
    </row>
    <row r="75" spans="1:6" x14ac:dyDescent="0.2">
      <c r="A75" s="74"/>
      <c r="B75" s="76"/>
    </row>
    <row r="76" spans="1:6" x14ac:dyDescent="0.2">
      <c r="C76" s="3"/>
    </row>
  </sheetData>
  <mergeCells count="2">
    <mergeCell ref="A1:F1"/>
    <mergeCell ref="E2:F2"/>
  </mergeCells>
  <conditionalFormatting sqref="B8">
    <cfRule type="duplicateValues" dxfId="17" priority="3" stopIfTrue="1"/>
    <cfRule type="duplicateValues" dxfId="16" priority="4" stopIfTrue="1"/>
  </conditionalFormatting>
  <conditionalFormatting sqref="B8">
    <cfRule type="duplicateValues" dxfId="15" priority="5" stopIfTrue="1"/>
  </conditionalFormatting>
  <conditionalFormatting sqref="B27">
    <cfRule type="duplicateValues" dxfId="14" priority="6" stopIfTrue="1"/>
    <cfRule type="duplicateValues" dxfId="13" priority="7" stopIfTrue="1"/>
  </conditionalFormatting>
  <conditionalFormatting sqref="B27">
    <cfRule type="duplicateValues" dxfId="12" priority="8" stopIfTrue="1"/>
  </conditionalFormatting>
  <conditionalFormatting sqref="B66:B67">
    <cfRule type="duplicateValues" dxfId="11" priority="9" stopIfTrue="1"/>
    <cfRule type="duplicateValues" dxfId="10" priority="10" stopIfTrue="1"/>
  </conditionalFormatting>
  <conditionalFormatting sqref="B66:B67">
    <cfRule type="duplicateValues" dxfId="9" priority="11" stopIfTrue="1"/>
  </conditionalFormatting>
  <conditionalFormatting sqref="B57">
    <cfRule type="duplicateValues" dxfId="8" priority="12" stopIfTrue="1"/>
    <cfRule type="duplicateValues" dxfId="7" priority="13" stopIfTrue="1"/>
  </conditionalFormatting>
  <conditionalFormatting sqref="B57">
    <cfRule type="duplicateValues" dxfId="6" priority="14" stopIfTrue="1"/>
  </conditionalFormatting>
  <conditionalFormatting sqref="B72">
    <cfRule type="duplicateValues" dxfId="5" priority="1" stopIfTrue="1"/>
  </conditionalFormatting>
  <conditionalFormatting sqref="B72">
    <cfRule type="duplicateValues" dxfId="4" priority="2" stopIfTrue="1"/>
  </conditionalFormatting>
  <conditionalFormatting sqref="B68:B71 B6:B7 B58:B65 B9:B26 B28:B56">
    <cfRule type="duplicateValues" dxfId="3" priority="15" stopIfTrue="1"/>
    <cfRule type="duplicateValues" dxfId="2" priority="16" stopIfTrue="1"/>
  </conditionalFormatting>
  <conditionalFormatting sqref="B68:B71 B4:B7 B58:B65 B9:B26 B28:B56">
    <cfRule type="duplicateValues" dxfId="1" priority="17" stopIfTrue="1"/>
  </conditionalFormatting>
  <conditionalFormatting sqref="B58:B71 B5:B56">
    <cfRule type="duplicateValues" dxfId="0" priority="18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x14ac:dyDescent="0.2">
      <c r="A1" s="78" t="s">
        <v>132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204520007</v>
      </c>
      <c r="D4" s="14">
        <f>SUM(D5:D31)</f>
        <v>204082569</v>
      </c>
      <c r="E4" s="14">
        <f>D4-C4</f>
        <v>-437438</v>
      </c>
      <c r="F4" s="15">
        <f>D4/C4-100%</f>
        <v>-2.1388518728145955E-3</v>
      </c>
    </row>
    <row r="5" spans="1:6" x14ac:dyDescent="0.2">
      <c r="A5" s="48">
        <v>1</v>
      </c>
      <c r="B5" s="16" t="s">
        <v>10</v>
      </c>
      <c r="C5" s="17">
        <v>8304012</v>
      </c>
      <c r="D5" s="17">
        <v>1314441</v>
      </c>
      <c r="E5" s="17">
        <f t="shared" ref="E5:E68" si="0">D5-C5</f>
        <v>-6989571</v>
      </c>
      <c r="F5" s="18">
        <f t="shared" ref="F5:F68" si="1">D5/C5-100%</f>
        <v>-0.84171012758652086</v>
      </c>
    </row>
    <row r="6" spans="1:6" x14ac:dyDescent="0.2">
      <c r="A6" s="49">
        <v>2</v>
      </c>
      <c r="B6" s="16" t="s">
        <v>11</v>
      </c>
      <c r="C6" s="17">
        <v>117802516</v>
      </c>
      <c r="D6" s="17">
        <v>117761488</v>
      </c>
      <c r="E6" s="17">
        <f t="shared" si="0"/>
        <v>-41028</v>
      </c>
      <c r="F6" s="18">
        <f t="shared" si="1"/>
        <v>-3.4827779060342401E-4</v>
      </c>
    </row>
    <row r="7" spans="1:6" x14ac:dyDescent="0.2">
      <c r="A7" s="48">
        <v>3</v>
      </c>
      <c r="B7" s="16" t="s">
        <v>12</v>
      </c>
      <c r="C7" s="17">
        <v>5758248</v>
      </c>
      <c r="D7" s="17">
        <v>2702878</v>
      </c>
      <c r="E7" s="17">
        <f t="shared" si="0"/>
        <v>-3055370</v>
      </c>
      <c r="F7" s="18">
        <f t="shared" si="1"/>
        <v>-0.53060757369255374</v>
      </c>
    </row>
    <row r="8" spans="1:6" x14ac:dyDescent="0.2">
      <c r="A8" s="48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8296350</v>
      </c>
      <c r="D9" s="17">
        <v>5883344</v>
      </c>
      <c r="E9" s="17">
        <f t="shared" si="0"/>
        <v>-2413006</v>
      </c>
      <c r="F9" s="18">
        <f t="shared" si="1"/>
        <v>-0.29085151904150619</v>
      </c>
    </row>
    <row r="10" spans="1:6" x14ac:dyDescent="0.2">
      <c r="A10" s="48">
        <v>6</v>
      </c>
      <c r="B10" s="16" t="s">
        <v>83</v>
      </c>
      <c r="C10" s="17">
        <v>3062421</v>
      </c>
      <c r="D10" s="17">
        <v>2931620</v>
      </c>
      <c r="E10" s="17">
        <f t="shared" si="0"/>
        <v>-130801</v>
      </c>
      <c r="F10" s="18">
        <f t="shared" si="1"/>
        <v>-4.2711632398027555E-2</v>
      </c>
    </row>
    <row r="11" spans="1:6" x14ac:dyDescent="0.2">
      <c r="A11" s="48">
        <v>7</v>
      </c>
      <c r="B11" s="16" t="s">
        <v>15</v>
      </c>
      <c r="C11" s="17">
        <v>0</v>
      </c>
      <c r="D11" s="17">
        <v>0</v>
      </c>
      <c r="E11" s="17">
        <f t="shared" si="0"/>
        <v>0</v>
      </c>
      <c r="F11" s="18" t="e">
        <f t="shared" si="1"/>
        <v>#DIV/0!</v>
      </c>
    </row>
    <row r="12" spans="1:6" x14ac:dyDescent="0.2">
      <c r="A12" s="49">
        <v>8</v>
      </c>
      <c r="B12" s="16" t="s">
        <v>16</v>
      </c>
      <c r="C12" s="17">
        <v>553780</v>
      </c>
      <c r="D12" s="17">
        <v>1074429</v>
      </c>
      <c r="E12" s="17">
        <f t="shared" si="0"/>
        <v>520649</v>
      </c>
      <c r="F12" s="18">
        <f t="shared" si="1"/>
        <v>0.94017299288526135</v>
      </c>
    </row>
    <row r="13" spans="1:6" ht="25.5" x14ac:dyDescent="0.2">
      <c r="A13" s="48">
        <v>9</v>
      </c>
      <c r="B13" s="16" t="s">
        <v>17</v>
      </c>
      <c r="C13" s="17">
        <v>8520219</v>
      </c>
      <c r="D13" s="17">
        <v>8974763</v>
      </c>
      <c r="E13" s="17">
        <f t="shared" si="0"/>
        <v>454544</v>
      </c>
      <c r="F13" s="18">
        <f t="shared" si="1"/>
        <v>5.3348863450575656E-2</v>
      </c>
    </row>
    <row r="14" spans="1:6" x14ac:dyDescent="0.2">
      <c r="A14" s="49">
        <v>10</v>
      </c>
      <c r="B14" s="16" t="s">
        <v>18</v>
      </c>
      <c r="C14" s="17">
        <v>5183335</v>
      </c>
      <c r="D14" s="17">
        <v>14501027</v>
      </c>
      <c r="E14" s="17">
        <f t="shared" si="0"/>
        <v>9317692</v>
      </c>
      <c r="F14" s="18">
        <f t="shared" si="1"/>
        <v>1.7976248882235084</v>
      </c>
    </row>
    <row r="15" spans="1:6" ht="25.5" x14ac:dyDescent="0.2">
      <c r="A15" s="49">
        <v>11</v>
      </c>
      <c r="B15" s="16" t="s">
        <v>19</v>
      </c>
      <c r="C15" s="17">
        <v>24663928</v>
      </c>
      <c r="D15" s="17">
        <v>24268975</v>
      </c>
      <c r="E15" s="17">
        <f t="shared" si="0"/>
        <v>-394953</v>
      </c>
      <c r="F15" s="18">
        <f t="shared" si="1"/>
        <v>-1.6013386026751286E-2</v>
      </c>
    </row>
    <row r="16" spans="1:6" x14ac:dyDescent="0.2">
      <c r="A16" s="48">
        <v>12</v>
      </c>
      <c r="B16" s="16" t="s">
        <v>20</v>
      </c>
      <c r="C16" s="17">
        <v>6533676</v>
      </c>
      <c r="D16" s="17">
        <v>7273601</v>
      </c>
      <c r="E16" s="17">
        <f t="shared" si="0"/>
        <v>739925</v>
      </c>
      <c r="F16" s="18">
        <f t="shared" si="1"/>
        <v>0.11324788679450903</v>
      </c>
    </row>
    <row r="17" spans="1:6" x14ac:dyDescent="0.2">
      <c r="A17" s="49">
        <v>13</v>
      </c>
      <c r="B17" s="16" t="s">
        <v>21</v>
      </c>
      <c r="C17" s="17">
        <v>418933</v>
      </c>
      <c r="D17" s="17">
        <v>3713822</v>
      </c>
      <c r="E17" s="17">
        <f t="shared" si="0"/>
        <v>3294889</v>
      </c>
      <c r="F17" s="18">
        <f t="shared" si="1"/>
        <v>7.864954539270002</v>
      </c>
    </row>
    <row r="18" spans="1:6" x14ac:dyDescent="0.2">
      <c r="A18" s="49">
        <v>14</v>
      </c>
      <c r="B18" s="16" t="s">
        <v>22</v>
      </c>
      <c r="C18" s="17">
        <v>2179260</v>
      </c>
      <c r="D18" s="17">
        <v>2961414</v>
      </c>
      <c r="E18" s="17">
        <f t="shared" si="0"/>
        <v>782154</v>
      </c>
      <c r="F18" s="18">
        <f t="shared" si="1"/>
        <v>0.35890806971173705</v>
      </c>
    </row>
    <row r="19" spans="1:6" x14ac:dyDescent="0.2">
      <c r="A19" s="48">
        <v>15</v>
      </c>
      <c r="B19" s="16" t="s">
        <v>23</v>
      </c>
      <c r="C19" s="17">
        <v>184650</v>
      </c>
      <c r="D19" s="17">
        <v>196363</v>
      </c>
      <c r="E19" s="17">
        <f t="shared" si="0"/>
        <v>11713</v>
      </c>
      <c r="F19" s="18">
        <f t="shared" si="1"/>
        <v>6.343352288112647E-2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1066586</v>
      </c>
      <c r="D21" s="17">
        <v>1825079</v>
      </c>
      <c r="E21" s="17">
        <f t="shared" si="0"/>
        <v>758493</v>
      </c>
      <c r="F21" s="18">
        <f t="shared" si="1"/>
        <v>0.71114096753566991</v>
      </c>
    </row>
    <row r="22" spans="1:6" x14ac:dyDescent="0.2">
      <c r="A22" s="49">
        <v>18</v>
      </c>
      <c r="B22" s="16" t="s">
        <v>26</v>
      </c>
      <c r="C22" s="17">
        <v>293050</v>
      </c>
      <c r="D22" s="17">
        <v>296200</v>
      </c>
      <c r="E22" s="17">
        <f t="shared" si="0"/>
        <v>3150</v>
      </c>
      <c r="F22" s="18">
        <f t="shared" si="1"/>
        <v>1.0749018938747579E-2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492411</v>
      </c>
      <c r="E26" s="17">
        <f t="shared" si="0"/>
        <v>492411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1645750</v>
      </c>
      <c r="E27" s="17">
        <f t="shared" si="0"/>
        <v>1645750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229000</v>
      </c>
      <c r="D28" s="17">
        <v>73670</v>
      </c>
      <c r="E28" s="17">
        <f t="shared" si="0"/>
        <v>-155330</v>
      </c>
      <c r="F28" s="18">
        <f t="shared" si="1"/>
        <v>-0.67829694323144107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4667607</v>
      </c>
      <c r="D30" s="17">
        <v>3241702</v>
      </c>
      <c r="E30" s="17">
        <f t="shared" si="0"/>
        <v>-1425905</v>
      </c>
      <c r="F30" s="18">
        <f t="shared" si="1"/>
        <v>-0.30548951529124024</v>
      </c>
    </row>
    <row r="31" spans="1:6" x14ac:dyDescent="0.2">
      <c r="A31" s="49">
        <v>27</v>
      </c>
      <c r="B31" s="19" t="s">
        <v>34</v>
      </c>
      <c r="C31" s="20">
        <v>6802436</v>
      </c>
      <c r="D31" s="20">
        <v>2949592</v>
      </c>
      <c r="E31" s="20">
        <f t="shared" si="0"/>
        <v>-3852844</v>
      </c>
      <c r="F31" s="21">
        <f t="shared" si="1"/>
        <v>-0.56639180434773662</v>
      </c>
    </row>
    <row r="32" spans="1:6" x14ac:dyDescent="0.2">
      <c r="A32" s="50" t="s">
        <v>79</v>
      </c>
      <c r="B32" s="22" t="s">
        <v>35</v>
      </c>
      <c r="C32" s="23">
        <f>C33+C34</f>
        <v>539776325</v>
      </c>
      <c r="D32" s="23">
        <f>D33+D34</f>
        <v>585717552</v>
      </c>
      <c r="E32" s="23">
        <f t="shared" si="0"/>
        <v>45941227</v>
      </c>
      <c r="F32" s="24">
        <f t="shared" si="1"/>
        <v>8.5111600624573569E-2</v>
      </c>
    </row>
    <row r="33" spans="1:6" x14ac:dyDescent="0.2">
      <c r="A33" s="51" t="s">
        <v>1</v>
      </c>
      <c r="B33" s="25" t="s">
        <v>36</v>
      </c>
      <c r="C33" s="26">
        <v>424109580</v>
      </c>
      <c r="D33" s="26">
        <v>447065553</v>
      </c>
      <c r="E33" s="26">
        <f t="shared" si="0"/>
        <v>22955973</v>
      </c>
      <c r="F33" s="27">
        <f t="shared" si="1"/>
        <v>5.4127456870934232E-2</v>
      </c>
    </row>
    <row r="34" spans="1:6" x14ac:dyDescent="0.2">
      <c r="A34" s="52" t="s">
        <v>72</v>
      </c>
      <c r="B34" s="28" t="s">
        <v>76</v>
      </c>
      <c r="C34" s="26">
        <f>SUM(C35:C50)</f>
        <v>115666745</v>
      </c>
      <c r="D34" s="26">
        <f>SUM(D35:D50)</f>
        <v>138651999</v>
      </c>
      <c r="E34" s="26">
        <f t="shared" si="0"/>
        <v>22985254</v>
      </c>
      <c r="F34" s="27">
        <f t="shared" si="1"/>
        <v>0.19871964063655456</v>
      </c>
    </row>
    <row r="35" spans="1:6" x14ac:dyDescent="0.2">
      <c r="A35" s="48">
        <v>1</v>
      </c>
      <c r="B35" s="16" t="s">
        <v>37</v>
      </c>
      <c r="C35" s="17">
        <v>24979677</v>
      </c>
      <c r="D35" s="17">
        <v>32997853</v>
      </c>
      <c r="E35" s="17">
        <f t="shared" si="0"/>
        <v>8018176</v>
      </c>
      <c r="F35" s="18">
        <f t="shared" si="1"/>
        <v>0.32098797754670727</v>
      </c>
    </row>
    <row r="36" spans="1:6" x14ac:dyDescent="0.2">
      <c r="A36" s="48">
        <v>2</v>
      </c>
      <c r="B36" s="16" t="s">
        <v>38</v>
      </c>
      <c r="C36" s="17">
        <v>22766171</v>
      </c>
      <c r="D36" s="17">
        <v>31267274</v>
      </c>
      <c r="E36" s="17">
        <f t="shared" si="0"/>
        <v>8501103</v>
      </c>
      <c r="F36" s="18">
        <f t="shared" si="1"/>
        <v>0.37340943279394678</v>
      </c>
    </row>
    <row r="37" spans="1:6" x14ac:dyDescent="0.2">
      <c r="A37" s="48">
        <v>3</v>
      </c>
      <c r="B37" s="16" t="s">
        <v>39</v>
      </c>
      <c r="C37" s="17">
        <v>44423944</v>
      </c>
      <c r="D37" s="17">
        <v>46179712</v>
      </c>
      <c r="E37" s="17">
        <f t="shared" si="0"/>
        <v>1755768</v>
      </c>
      <c r="F37" s="18">
        <f t="shared" si="1"/>
        <v>3.9523010383769597E-2</v>
      </c>
    </row>
    <row r="38" spans="1:6" x14ac:dyDescent="0.2">
      <c r="A38" s="49">
        <v>4</v>
      </c>
      <c r="B38" s="16" t="s">
        <v>40</v>
      </c>
      <c r="C38" s="17">
        <v>18557113</v>
      </c>
      <c r="D38" s="17">
        <v>20463645</v>
      </c>
      <c r="E38" s="17">
        <f t="shared" si="0"/>
        <v>1906532</v>
      </c>
      <c r="F38" s="18">
        <f t="shared" si="1"/>
        <v>0.10273861025688635</v>
      </c>
    </row>
    <row r="39" spans="1:6" x14ac:dyDescent="0.2">
      <c r="A39" s="48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49">
        <v>6</v>
      </c>
      <c r="B40" s="16" t="s">
        <v>42</v>
      </c>
      <c r="C40" s="17">
        <v>-20699</v>
      </c>
      <c r="D40" s="17">
        <v>19456</v>
      </c>
      <c r="E40" s="17">
        <f t="shared" si="0"/>
        <v>40155</v>
      </c>
      <c r="F40" s="18">
        <f t="shared" si="1"/>
        <v>-1.9399487897966086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38808</v>
      </c>
      <c r="D42" s="17">
        <v>0</v>
      </c>
      <c r="E42" s="17">
        <f t="shared" si="0"/>
        <v>-38808</v>
      </c>
      <c r="F42" s="18">
        <f t="shared" si="1"/>
        <v>-1</v>
      </c>
    </row>
    <row r="43" spans="1:6" x14ac:dyDescent="0.2">
      <c r="A43" s="48">
        <v>9</v>
      </c>
      <c r="B43" s="16" t="s">
        <v>45</v>
      </c>
      <c r="C43" s="17">
        <v>940524</v>
      </c>
      <c r="D43" s="17">
        <v>2044901</v>
      </c>
      <c r="E43" s="17">
        <f t="shared" si="0"/>
        <v>1104377</v>
      </c>
      <c r="F43" s="18">
        <f t="shared" si="1"/>
        <v>1.1742145867622731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307938</v>
      </c>
      <c r="E44" s="17">
        <f t="shared" si="0"/>
        <v>307938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1309057</v>
      </c>
      <c r="D45" s="17">
        <v>1858971</v>
      </c>
      <c r="E45" s="17">
        <f t="shared" si="0"/>
        <v>549914</v>
      </c>
      <c r="F45" s="18">
        <f t="shared" si="1"/>
        <v>0.4200840757889075</v>
      </c>
    </row>
    <row r="46" spans="1:6" x14ac:dyDescent="0.2">
      <c r="A46" s="48">
        <v>12</v>
      </c>
      <c r="B46" s="16" t="s">
        <v>47</v>
      </c>
      <c r="C46" s="17">
        <v>1943015</v>
      </c>
      <c r="D46" s="17">
        <v>2034174</v>
      </c>
      <c r="E46" s="17">
        <f t="shared" si="0"/>
        <v>91159</v>
      </c>
      <c r="F46" s="18">
        <f t="shared" si="1"/>
        <v>4.6916261583158203E-2</v>
      </c>
    </row>
    <row r="47" spans="1:6" x14ac:dyDescent="0.2">
      <c r="A47" s="48">
        <v>13</v>
      </c>
      <c r="B47" s="16" t="s">
        <v>48</v>
      </c>
      <c r="C47" s="17">
        <v>1168</v>
      </c>
      <c r="D47" s="17">
        <v>46</v>
      </c>
      <c r="E47" s="17">
        <f t="shared" si="0"/>
        <v>-1122</v>
      </c>
      <c r="F47" s="18">
        <f t="shared" si="1"/>
        <v>-0.96061643835616439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726880</v>
      </c>
      <c r="D49" s="17">
        <v>1478029</v>
      </c>
      <c r="E49" s="17">
        <f t="shared" si="0"/>
        <v>751149</v>
      </c>
      <c r="F49" s="18">
        <f t="shared" si="1"/>
        <v>1.0333879044684129</v>
      </c>
    </row>
    <row r="50" spans="1:6" x14ac:dyDescent="0.2">
      <c r="A50" s="48">
        <v>16</v>
      </c>
      <c r="B50" s="16" t="s">
        <v>51</v>
      </c>
      <c r="C50" s="17">
        <v>1087</v>
      </c>
      <c r="D50" s="17">
        <v>0</v>
      </c>
      <c r="E50" s="17">
        <f t="shared" si="0"/>
        <v>-1087</v>
      </c>
      <c r="F50" s="18">
        <f t="shared" si="1"/>
        <v>-1</v>
      </c>
    </row>
    <row r="51" spans="1:6" x14ac:dyDescent="0.2">
      <c r="A51" s="50" t="s">
        <v>2</v>
      </c>
      <c r="B51" s="22" t="s">
        <v>52</v>
      </c>
      <c r="C51" s="23">
        <f>C52+C56</f>
        <v>173558597</v>
      </c>
      <c r="D51" s="23">
        <f>D52+D56</f>
        <v>176759994</v>
      </c>
      <c r="E51" s="23">
        <f t="shared" si="0"/>
        <v>3201397</v>
      </c>
      <c r="F51" s="24">
        <f t="shared" si="1"/>
        <v>1.8445626176616381E-2</v>
      </c>
    </row>
    <row r="52" spans="1:6" x14ac:dyDescent="0.2">
      <c r="A52" s="49">
        <v>1</v>
      </c>
      <c r="B52" s="28" t="s">
        <v>53</v>
      </c>
      <c r="C52" s="26">
        <v>168512597</v>
      </c>
      <c r="D52" s="26">
        <v>176309994</v>
      </c>
      <c r="E52" s="26">
        <f t="shared" si="0"/>
        <v>7797397</v>
      </c>
      <c r="F52" s="27">
        <f t="shared" si="1"/>
        <v>4.6271893845419854E-2</v>
      </c>
    </row>
    <row r="53" spans="1:6" x14ac:dyDescent="0.2">
      <c r="A53" s="49" t="s">
        <v>3</v>
      </c>
      <c r="B53" s="16" t="s">
        <v>54</v>
      </c>
      <c r="C53" s="17">
        <v>153070578</v>
      </c>
      <c r="D53" s="17">
        <v>153070578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4853285</v>
      </c>
      <c r="D54" s="17">
        <v>2440331</v>
      </c>
      <c r="E54" s="17">
        <f t="shared" si="0"/>
        <v>-2412954</v>
      </c>
      <c r="F54" s="18">
        <f t="shared" si="1"/>
        <v>-0.49717953921931224</v>
      </c>
    </row>
    <row r="55" spans="1:6" x14ac:dyDescent="0.2">
      <c r="A55" s="49" t="s">
        <v>5</v>
      </c>
      <c r="B55" s="16" t="s">
        <v>56</v>
      </c>
      <c r="C55" s="17">
        <v>10588734</v>
      </c>
      <c r="D55" s="17">
        <v>20799085</v>
      </c>
      <c r="E55" s="17">
        <f t="shared" si="0"/>
        <v>10210351</v>
      </c>
      <c r="F55" s="18">
        <f t="shared" si="1"/>
        <v>0.96426551087221579</v>
      </c>
    </row>
    <row r="56" spans="1:6" x14ac:dyDescent="0.2">
      <c r="A56" s="49" t="s">
        <v>6</v>
      </c>
      <c r="B56" s="28" t="s">
        <v>57</v>
      </c>
      <c r="C56" s="26">
        <v>5046000</v>
      </c>
      <c r="D56" s="26">
        <v>450000</v>
      </c>
      <c r="E56" s="26">
        <f t="shared" si="0"/>
        <v>-4596000</v>
      </c>
      <c r="F56" s="27">
        <f t="shared" si="1"/>
        <v>-0.91082045184304405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917854929</v>
      </c>
      <c r="D59" s="33">
        <f>D4+D32+D51</f>
        <v>966560115</v>
      </c>
      <c r="E59" s="33">
        <f t="shared" si="0"/>
        <v>48705186</v>
      </c>
      <c r="F59" s="34">
        <f t="shared" si="1"/>
        <v>5.3064143865375391E-2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0</v>
      </c>
      <c r="D60" s="14">
        <f>D61+D67</f>
        <v>1384366</v>
      </c>
      <c r="E60" s="14">
        <f t="shared" si="0"/>
        <v>1384366</v>
      </c>
      <c r="F60" s="15" t="e">
        <f t="shared" si="1"/>
        <v>#DIV/0!</v>
      </c>
    </row>
    <row r="61" spans="1:6" s="35" customFormat="1" x14ac:dyDescent="0.2">
      <c r="A61" s="55"/>
      <c r="B61" s="36" t="s">
        <v>61</v>
      </c>
      <c r="C61" s="37">
        <v>0</v>
      </c>
      <c r="D61" s="37">
        <v>1204860</v>
      </c>
      <c r="E61" s="37">
        <f t="shared" si="0"/>
        <v>1204860</v>
      </c>
      <c r="F61" s="38" t="e">
        <f t="shared" si="1"/>
        <v>#DIV/0!</v>
      </c>
    </row>
    <row r="62" spans="1:6" x14ac:dyDescent="0.2">
      <c r="A62" s="48">
        <v>1</v>
      </c>
      <c r="B62" s="16" t="s">
        <v>62</v>
      </c>
      <c r="C62" s="17">
        <v>0</v>
      </c>
      <c r="D62" s="17">
        <v>1204860</v>
      </c>
      <c r="E62" s="17">
        <f t="shared" si="0"/>
        <v>1204860</v>
      </c>
      <c r="F62" s="18" t="e">
        <f t="shared" si="1"/>
        <v>#DIV/0!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0</v>
      </c>
      <c r="D67" s="37">
        <v>179506</v>
      </c>
      <c r="E67" s="37">
        <f t="shared" si="0"/>
        <v>179506</v>
      </c>
      <c r="F67" s="38" t="e">
        <f t="shared" si="1"/>
        <v>#DIV/0!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179506</v>
      </c>
      <c r="E69" s="17">
        <f t="shared" ref="E69:E71" si="2">D69-C69</f>
        <v>179506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917854929</v>
      </c>
      <c r="D71" s="43">
        <f>D59+D60</f>
        <v>967944481</v>
      </c>
      <c r="E71" s="43">
        <f t="shared" si="2"/>
        <v>50089552</v>
      </c>
      <c r="F71" s="44">
        <f t="shared" si="3"/>
        <v>5.4572406180323441E-2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737" priority="3" stopIfTrue="1"/>
    <cfRule type="duplicateValues" dxfId="736" priority="4" stopIfTrue="1"/>
  </conditionalFormatting>
  <conditionalFormatting sqref="B8">
    <cfRule type="duplicateValues" dxfId="735" priority="5" stopIfTrue="1"/>
  </conditionalFormatting>
  <conditionalFormatting sqref="B27">
    <cfRule type="duplicateValues" dxfId="734" priority="6" stopIfTrue="1"/>
    <cfRule type="duplicateValues" dxfId="733" priority="7" stopIfTrue="1"/>
  </conditionalFormatting>
  <conditionalFormatting sqref="B27">
    <cfRule type="duplicateValues" dxfId="732" priority="8" stopIfTrue="1"/>
  </conditionalFormatting>
  <conditionalFormatting sqref="B66">
    <cfRule type="duplicateValues" dxfId="731" priority="9" stopIfTrue="1"/>
    <cfRule type="duplicateValues" dxfId="730" priority="10" stopIfTrue="1"/>
  </conditionalFormatting>
  <conditionalFormatting sqref="B66">
    <cfRule type="duplicateValues" dxfId="729" priority="11" stopIfTrue="1"/>
  </conditionalFormatting>
  <conditionalFormatting sqref="B57">
    <cfRule type="duplicateValues" dxfId="728" priority="12" stopIfTrue="1"/>
    <cfRule type="duplicateValues" dxfId="727" priority="13" stopIfTrue="1"/>
  </conditionalFormatting>
  <conditionalFormatting sqref="B57">
    <cfRule type="duplicateValues" dxfId="726" priority="14" stopIfTrue="1"/>
  </conditionalFormatting>
  <conditionalFormatting sqref="B71">
    <cfRule type="duplicateValues" dxfId="725" priority="1" stopIfTrue="1"/>
  </conditionalFormatting>
  <conditionalFormatting sqref="B71">
    <cfRule type="duplicateValues" dxfId="724" priority="2" stopIfTrue="1"/>
  </conditionalFormatting>
  <conditionalFormatting sqref="B67:B70 B6:B7 B58:B65 B9:B26 B28:B56">
    <cfRule type="duplicateValues" dxfId="723" priority="15" stopIfTrue="1"/>
    <cfRule type="duplicateValues" dxfId="722" priority="16" stopIfTrue="1"/>
  </conditionalFormatting>
  <conditionalFormatting sqref="B67:B70 B4:B7 B58:B65 B9:B26 B28:B56">
    <cfRule type="duplicateValues" dxfId="721" priority="17" stopIfTrue="1"/>
  </conditionalFormatting>
  <conditionalFormatting sqref="B58:B70 B5:B56">
    <cfRule type="duplicateValues" dxfId="720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x14ac:dyDescent="0.2">
      <c r="A1" s="78" t="s">
        <v>131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197399391</v>
      </c>
      <c r="D4" s="14">
        <f>SUM(D5:D31)</f>
        <v>229961818</v>
      </c>
      <c r="E4" s="14">
        <f>D4-C4</f>
        <v>32562427</v>
      </c>
      <c r="F4" s="15">
        <f>D4/C4-100%</f>
        <v>0.1649570793255386</v>
      </c>
    </row>
    <row r="5" spans="1:6" x14ac:dyDescent="0.2">
      <c r="A5" s="48">
        <v>1</v>
      </c>
      <c r="B5" s="16" t="s">
        <v>10</v>
      </c>
      <c r="C5" s="17">
        <v>76454704</v>
      </c>
      <c r="D5" s="17">
        <v>81258917</v>
      </c>
      <c r="E5" s="17">
        <f t="shared" ref="E5:E68" si="0">D5-C5</f>
        <v>4804213</v>
      </c>
      <c r="F5" s="18">
        <f t="shared" ref="F5:F68" si="1">D5/C5-100%</f>
        <v>6.2837376232599107E-2</v>
      </c>
    </row>
    <row r="6" spans="1:6" x14ac:dyDescent="0.2">
      <c r="A6" s="49">
        <v>2</v>
      </c>
      <c r="B6" s="16" t="s">
        <v>11</v>
      </c>
      <c r="C6" s="17">
        <v>87285090</v>
      </c>
      <c r="D6" s="17">
        <v>98421115</v>
      </c>
      <c r="E6" s="17">
        <f t="shared" si="0"/>
        <v>11136025</v>
      </c>
      <c r="F6" s="18">
        <f t="shared" si="1"/>
        <v>0.12758221364038236</v>
      </c>
    </row>
    <row r="7" spans="1:6" x14ac:dyDescent="0.2">
      <c r="A7" s="48">
        <v>3</v>
      </c>
      <c r="B7" s="16" t="s">
        <v>12</v>
      </c>
      <c r="C7" s="17">
        <v>7473</v>
      </c>
      <c r="D7" s="17">
        <v>0</v>
      </c>
      <c r="E7" s="17">
        <f t="shared" si="0"/>
        <v>-7473</v>
      </c>
      <c r="F7" s="18">
        <f t="shared" si="1"/>
        <v>-1</v>
      </c>
    </row>
    <row r="8" spans="1:6" x14ac:dyDescent="0.2">
      <c r="A8" s="48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2235848</v>
      </c>
      <c r="D9" s="17">
        <v>543700</v>
      </c>
      <c r="E9" s="17">
        <f t="shared" si="0"/>
        <v>-1692148</v>
      </c>
      <c r="F9" s="18">
        <f t="shared" si="1"/>
        <v>-0.75682604541990328</v>
      </c>
    </row>
    <row r="10" spans="1:6" x14ac:dyDescent="0.2">
      <c r="A10" s="48">
        <v>6</v>
      </c>
      <c r="B10" s="16" t="s">
        <v>83</v>
      </c>
      <c r="C10" s="17">
        <v>0</v>
      </c>
      <c r="D10" s="17">
        <v>1028933</v>
      </c>
      <c r="E10" s="17">
        <f t="shared" si="0"/>
        <v>1028933</v>
      </c>
      <c r="F10" s="18" t="e">
        <f t="shared" si="1"/>
        <v>#DIV/0!</v>
      </c>
    </row>
    <row r="11" spans="1:6" x14ac:dyDescent="0.2">
      <c r="A11" s="48">
        <v>7</v>
      </c>
      <c r="B11" s="16" t="s">
        <v>15</v>
      </c>
      <c r="C11" s="17">
        <v>0</v>
      </c>
      <c r="D11" s="17">
        <v>0</v>
      </c>
      <c r="E11" s="17">
        <f t="shared" si="0"/>
        <v>0</v>
      </c>
      <c r="F11" s="18" t="e">
        <f t="shared" si="1"/>
        <v>#DIV/0!</v>
      </c>
    </row>
    <row r="12" spans="1:6" x14ac:dyDescent="0.2">
      <c r="A12" s="49">
        <v>8</v>
      </c>
      <c r="B12" s="16" t="s">
        <v>16</v>
      </c>
      <c r="C12" s="17">
        <v>68963</v>
      </c>
      <c r="D12" s="17">
        <v>159304</v>
      </c>
      <c r="E12" s="17">
        <f t="shared" si="0"/>
        <v>90341</v>
      </c>
      <c r="F12" s="18">
        <f t="shared" si="1"/>
        <v>1.3099923147194872</v>
      </c>
    </row>
    <row r="13" spans="1:6" ht="25.5" x14ac:dyDescent="0.2">
      <c r="A13" s="48">
        <v>9</v>
      </c>
      <c r="B13" s="16" t="s">
        <v>17</v>
      </c>
      <c r="C13" s="17">
        <v>9113881</v>
      </c>
      <c r="D13" s="17">
        <v>9584818</v>
      </c>
      <c r="E13" s="17">
        <f t="shared" si="0"/>
        <v>470937</v>
      </c>
      <c r="F13" s="18">
        <f t="shared" si="1"/>
        <v>5.1672498247453458E-2</v>
      </c>
    </row>
    <row r="14" spans="1:6" x14ac:dyDescent="0.2">
      <c r="A14" s="49">
        <v>10</v>
      </c>
      <c r="B14" s="16" t="s">
        <v>18</v>
      </c>
      <c r="C14" s="17">
        <v>7136595</v>
      </c>
      <c r="D14" s="17">
        <v>5102081</v>
      </c>
      <c r="E14" s="17">
        <f t="shared" si="0"/>
        <v>-2034514</v>
      </c>
      <c r="F14" s="18">
        <f t="shared" si="1"/>
        <v>-0.28508189129409756</v>
      </c>
    </row>
    <row r="15" spans="1:6" ht="25.5" x14ac:dyDescent="0.2">
      <c r="A15" s="49">
        <v>11</v>
      </c>
      <c r="B15" s="16" t="s">
        <v>19</v>
      </c>
      <c r="C15" s="17">
        <v>1007</v>
      </c>
      <c r="D15" s="17">
        <v>1518</v>
      </c>
      <c r="E15" s="17">
        <f t="shared" si="0"/>
        <v>511</v>
      </c>
      <c r="F15" s="18">
        <f t="shared" si="1"/>
        <v>0.50744786494538241</v>
      </c>
    </row>
    <row r="16" spans="1:6" x14ac:dyDescent="0.2">
      <c r="A16" s="48">
        <v>12</v>
      </c>
      <c r="B16" s="16" t="s">
        <v>20</v>
      </c>
      <c r="C16" s="17">
        <v>1287710</v>
      </c>
      <c r="D16" s="17">
        <v>2329010</v>
      </c>
      <c r="E16" s="17">
        <f t="shared" si="0"/>
        <v>1041300</v>
      </c>
      <c r="F16" s="18">
        <f t="shared" si="1"/>
        <v>0.80864480356602031</v>
      </c>
    </row>
    <row r="17" spans="1:6" x14ac:dyDescent="0.2">
      <c r="A17" s="49">
        <v>13</v>
      </c>
      <c r="B17" s="16" t="s">
        <v>21</v>
      </c>
      <c r="C17" s="17">
        <v>4530405</v>
      </c>
      <c r="D17" s="17">
        <v>3009722</v>
      </c>
      <c r="E17" s="17">
        <f t="shared" si="0"/>
        <v>-1520683</v>
      </c>
      <c r="F17" s="18">
        <f t="shared" si="1"/>
        <v>-0.33566160199805539</v>
      </c>
    </row>
    <row r="18" spans="1:6" x14ac:dyDescent="0.2">
      <c r="A18" s="49">
        <v>14</v>
      </c>
      <c r="B18" s="16" t="s">
        <v>22</v>
      </c>
      <c r="C18" s="17">
        <v>191000</v>
      </c>
      <c r="D18" s="17">
        <v>147780</v>
      </c>
      <c r="E18" s="17">
        <f t="shared" si="0"/>
        <v>-43220</v>
      </c>
      <c r="F18" s="18">
        <f t="shared" si="1"/>
        <v>-0.22628272251308901</v>
      </c>
    </row>
    <row r="19" spans="1:6" x14ac:dyDescent="0.2">
      <c r="A19" s="48">
        <v>15</v>
      </c>
      <c r="B19" s="16" t="s">
        <v>23</v>
      </c>
      <c r="C19" s="17">
        <v>2685378</v>
      </c>
      <c r="D19" s="17">
        <v>2541668</v>
      </c>
      <c r="E19" s="17">
        <f t="shared" si="0"/>
        <v>-143710</v>
      </c>
      <c r="F19" s="18">
        <f t="shared" si="1"/>
        <v>-5.3515743407445804E-2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0</v>
      </c>
      <c r="E20" s="17">
        <f t="shared" si="0"/>
        <v>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1535585</v>
      </c>
      <c r="D21" s="17">
        <v>635660</v>
      </c>
      <c r="E21" s="17">
        <f t="shared" si="0"/>
        <v>-899925</v>
      </c>
      <c r="F21" s="18">
        <f t="shared" si="1"/>
        <v>-0.58604701139956439</v>
      </c>
    </row>
    <row r="22" spans="1:6" x14ac:dyDescent="0.2">
      <c r="A22" s="49">
        <v>18</v>
      </c>
      <c r="B22" s="16" t="s">
        <v>26</v>
      </c>
      <c r="C22" s="17">
        <v>529840</v>
      </c>
      <c r="D22" s="17">
        <v>674380</v>
      </c>
      <c r="E22" s="17">
        <f t="shared" si="0"/>
        <v>144540</v>
      </c>
      <c r="F22" s="18">
        <f t="shared" si="1"/>
        <v>0.27279933564849768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907866</v>
      </c>
      <c r="E26" s="17">
        <f t="shared" si="0"/>
        <v>907866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75500</v>
      </c>
      <c r="E27" s="17">
        <f t="shared" si="0"/>
        <v>75500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0</v>
      </c>
      <c r="D28" s="17">
        <v>129064</v>
      </c>
      <c r="E28" s="17">
        <f t="shared" si="0"/>
        <v>129064</v>
      </c>
      <c r="F28" s="18" t="e">
        <f t="shared" si="1"/>
        <v>#DIV/0!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4025034</v>
      </c>
      <c r="D30" s="17">
        <v>23410782</v>
      </c>
      <c r="E30" s="17">
        <f t="shared" si="0"/>
        <v>19385748</v>
      </c>
      <c r="F30" s="18">
        <f t="shared" si="1"/>
        <v>4.8162942226078087</v>
      </c>
    </row>
    <row r="31" spans="1:6" x14ac:dyDescent="0.2">
      <c r="A31" s="49">
        <v>27</v>
      </c>
      <c r="B31" s="19" t="s">
        <v>34</v>
      </c>
      <c r="C31" s="20">
        <v>310878</v>
      </c>
      <c r="D31" s="20">
        <v>0</v>
      </c>
      <c r="E31" s="20">
        <f t="shared" si="0"/>
        <v>-310878</v>
      </c>
      <c r="F31" s="21">
        <f t="shared" si="1"/>
        <v>-1</v>
      </c>
    </row>
    <row r="32" spans="1:6" x14ac:dyDescent="0.2">
      <c r="A32" s="50" t="s">
        <v>79</v>
      </c>
      <c r="B32" s="22" t="s">
        <v>35</v>
      </c>
      <c r="C32" s="23">
        <f>C33+C34</f>
        <v>350477112</v>
      </c>
      <c r="D32" s="23">
        <f>D33+D34</f>
        <v>390523441</v>
      </c>
      <c r="E32" s="23">
        <f t="shared" si="0"/>
        <v>40046329</v>
      </c>
      <c r="F32" s="24">
        <f t="shared" si="1"/>
        <v>0.11426232307004391</v>
      </c>
    </row>
    <row r="33" spans="1:6" x14ac:dyDescent="0.2">
      <c r="A33" s="51" t="s">
        <v>1</v>
      </c>
      <c r="B33" s="25" t="s">
        <v>36</v>
      </c>
      <c r="C33" s="26">
        <v>209489076</v>
      </c>
      <c r="D33" s="26">
        <v>221779921</v>
      </c>
      <c r="E33" s="26">
        <f t="shared" si="0"/>
        <v>12290845</v>
      </c>
      <c r="F33" s="27">
        <f t="shared" si="1"/>
        <v>5.8670577171288985E-2</v>
      </c>
    </row>
    <row r="34" spans="1:6" x14ac:dyDescent="0.2">
      <c r="A34" s="52" t="s">
        <v>72</v>
      </c>
      <c r="B34" s="28" t="s">
        <v>76</v>
      </c>
      <c r="C34" s="26">
        <f>SUM(C35:C50)</f>
        <v>140988036</v>
      </c>
      <c r="D34" s="26">
        <f>SUM(D35:D50)</f>
        <v>168743520</v>
      </c>
      <c r="E34" s="26">
        <f t="shared" si="0"/>
        <v>27755484</v>
      </c>
      <c r="F34" s="27">
        <f t="shared" si="1"/>
        <v>0.19686410838434543</v>
      </c>
    </row>
    <row r="35" spans="1:6" x14ac:dyDescent="0.2">
      <c r="A35" s="48">
        <v>1</v>
      </c>
      <c r="B35" s="16" t="s">
        <v>37</v>
      </c>
      <c r="C35" s="17">
        <v>17085296</v>
      </c>
      <c r="D35" s="17">
        <v>18771434</v>
      </c>
      <c r="E35" s="17">
        <f t="shared" si="0"/>
        <v>1686138</v>
      </c>
      <c r="F35" s="18">
        <f t="shared" si="1"/>
        <v>9.8689422764463686E-2</v>
      </c>
    </row>
    <row r="36" spans="1:6" x14ac:dyDescent="0.2">
      <c r="A36" s="48">
        <v>2</v>
      </c>
      <c r="B36" s="16" t="s">
        <v>38</v>
      </c>
      <c r="C36" s="17">
        <v>45772266</v>
      </c>
      <c r="D36" s="17">
        <v>24188401</v>
      </c>
      <c r="E36" s="17">
        <f t="shared" si="0"/>
        <v>-21583865</v>
      </c>
      <c r="F36" s="18">
        <f t="shared" si="1"/>
        <v>-0.47154897247167094</v>
      </c>
    </row>
    <row r="37" spans="1:6" x14ac:dyDescent="0.2">
      <c r="A37" s="48">
        <v>3</v>
      </c>
      <c r="B37" s="16" t="s">
        <v>39</v>
      </c>
      <c r="C37" s="17">
        <v>66362524</v>
      </c>
      <c r="D37" s="17">
        <v>109687540</v>
      </c>
      <c r="E37" s="17">
        <f t="shared" si="0"/>
        <v>43325016</v>
      </c>
      <c r="F37" s="18">
        <f t="shared" si="1"/>
        <v>0.65285364974966886</v>
      </c>
    </row>
    <row r="38" spans="1:6" x14ac:dyDescent="0.2">
      <c r="A38" s="49">
        <v>4</v>
      </c>
      <c r="B38" s="16" t="s">
        <v>40</v>
      </c>
      <c r="C38" s="17">
        <v>8331596</v>
      </c>
      <c r="D38" s="17">
        <v>11653521</v>
      </c>
      <c r="E38" s="17">
        <f t="shared" si="0"/>
        <v>3321925</v>
      </c>
      <c r="F38" s="18">
        <f t="shared" si="1"/>
        <v>0.39871412392055494</v>
      </c>
    </row>
    <row r="39" spans="1:6" x14ac:dyDescent="0.2">
      <c r="A39" s="48">
        <v>5</v>
      </c>
      <c r="B39" s="16" t="s">
        <v>41</v>
      </c>
      <c r="C39" s="17">
        <v>93480</v>
      </c>
      <c r="D39" s="17">
        <v>44254</v>
      </c>
      <c r="E39" s="17">
        <f t="shared" si="0"/>
        <v>-49226</v>
      </c>
      <c r="F39" s="18">
        <f t="shared" si="1"/>
        <v>-0.52659392383397519</v>
      </c>
    </row>
    <row r="40" spans="1:6" x14ac:dyDescent="0.2">
      <c r="A40" s="49">
        <v>6</v>
      </c>
      <c r="B40" s="16" t="s">
        <v>42</v>
      </c>
      <c r="C40" s="17">
        <v>-150985</v>
      </c>
      <c r="D40" s="17">
        <v>1214</v>
      </c>
      <c r="E40" s="17">
        <f t="shared" si="0"/>
        <v>152199</v>
      </c>
      <c r="F40" s="18">
        <f t="shared" si="1"/>
        <v>-1.0080405338278637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1600</v>
      </c>
      <c r="E41" s="17">
        <f t="shared" si="0"/>
        <v>1600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2151</v>
      </c>
      <c r="D42" s="17">
        <v>95599</v>
      </c>
      <c r="E42" s="17">
        <f t="shared" si="0"/>
        <v>93448</v>
      </c>
      <c r="F42" s="18">
        <f t="shared" si="1"/>
        <v>43.443979544397955</v>
      </c>
    </row>
    <row r="43" spans="1:6" x14ac:dyDescent="0.2">
      <c r="A43" s="48">
        <v>9</v>
      </c>
      <c r="B43" s="16" t="s">
        <v>45</v>
      </c>
      <c r="C43" s="17">
        <v>2179713</v>
      </c>
      <c r="D43" s="17">
        <v>3156437</v>
      </c>
      <c r="E43" s="17">
        <f t="shared" si="0"/>
        <v>976724</v>
      </c>
      <c r="F43" s="18">
        <f t="shared" si="1"/>
        <v>0.44809752476587517</v>
      </c>
    </row>
    <row r="44" spans="1:6" x14ac:dyDescent="0.2">
      <c r="A44" s="48">
        <v>10</v>
      </c>
      <c r="B44" s="16" t="s">
        <v>46</v>
      </c>
      <c r="C44" s="17">
        <v>39584</v>
      </c>
      <c r="D44" s="17">
        <v>0</v>
      </c>
      <c r="E44" s="17">
        <f t="shared" si="0"/>
        <v>-39584</v>
      </c>
      <c r="F44" s="18">
        <f t="shared" si="1"/>
        <v>-1</v>
      </c>
    </row>
    <row r="45" spans="1:6" x14ac:dyDescent="0.2">
      <c r="A45" s="48">
        <v>11</v>
      </c>
      <c r="B45" s="16" t="s">
        <v>81</v>
      </c>
      <c r="C45" s="17">
        <v>481584</v>
      </c>
      <c r="D45" s="17">
        <v>801188</v>
      </c>
      <c r="E45" s="17">
        <f t="shared" si="0"/>
        <v>319604</v>
      </c>
      <c r="F45" s="18">
        <f t="shared" si="1"/>
        <v>0.66365161633276859</v>
      </c>
    </row>
    <row r="46" spans="1:6" x14ac:dyDescent="0.2">
      <c r="A46" s="48">
        <v>12</v>
      </c>
      <c r="B46" s="16" t="s">
        <v>47</v>
      </c>
      <c r="C46" s="17">
        <v>804411</v>
      </c>
      <c r="D46" s="17">
        <v>340804</v>
      </c>
      <c r="E46" s="17">
        <f t="shared" si="0"/>
        <v>-463607</v>
      </c>
      <c r="F46" s="18">
        <f t="shared" si="1"/>
        <v>-0.57633100492161349</v>
      </c>
    </row>
    <row r="47" spans="1:6" x14ac:dyDescent="0.2">
      <c r="A47" s="48">
        <v>13</v>
      </c>
      <c r="B47" s="16" t="s">
        <v>48</v>
      </c>
      <c r="C47" s="17">
        <v>65</v>
      </c>
      <c r="D47" s="17">
        <v>1528</v>
      </c>
      <c r="E47" s="17">
        <f t="shared" si="0"/>
        <v>1463</v>
      </c>
      <c r="F47" s="18">
        <f t="shared" si="1"/>
        <v>22.507692307692309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351</v>
      </c>
      <c r="D49" s="17">
        <v>0</v>
      </c>
      <c r="E49" s="17">
        <f t="shared" si="0"/>
        <v>-351</v>
      </c>
      <c r="F49" s="18">
        <f t="shared" si="1"/>
        <v>-1</v>
      </c>
    </row>
    <row r="50" spans="1:6" x14ac:dyDescent="0.2">
      <c r="A50" s="48">
        <v>16</v>
      </c>
      <c r="B50" s="16" t="s">
        <v>51</v>
      </c>
      <c r="C50" s="17">
        <v>-14000</v>
      </c>
      <c r="D50" s="17">
        <v>0</v>
      </c>
      <c r="E50" s="17">
        <f t="shared" si="0"/>
        <v>14000</v>
      </c>
      <c r="F50" s="18">
        <f t="shared" si="1"/>
        <v>-1</v>
      </c>
    </row>
    <row r="51" spans="1:6" x14ac:dyDescent="0.2">
      <c r="A51" s="50" t="s">
        <v>2</v>
      </c>
      <c r="B51" s="22" t="s">
        <v>52</v>
      </c>
      <c r="C51" s="23">
        <f>C52+C56</f>
        <v>128944579</v>
      </c>
      <c r="D51" s="23">
        <f>D52+D56</f>
        <v>146796758</v>
      </c>
      <c r="E51" s="23">
        <f t="shared" si="0"/>
        <v>17852179</v>
      </c>
      <c r="F51" s="24">
        <f t="shared" si="1"/>
        <v>0.13844846474701344</v>
      </c>
    </row>
    <row r="52" spans="1:6" x14ac:dyDescent="0.2">
      <c r="A52" s="49">
        <v>1</v>
      </c>
      <c r="B52" s="28" t="s">
        <v>53</v>
      </c>
      <c r="C52" s="26">
        <v>125974579</v>
      </c>
      <c r="D52" s="26">
        <v>143046758</v>
      </c>
      <c r="E52" s="26">
        <f t="shared" si="0"/>
        <v>17072179</v>
      </c>
      <c r="F52" s="27">
        <f t="shared" si="1"/>
        <v>0.13552082599140891</v>
      </c>
    </row>
    <row r="53" spans="1:6" x14ac:dyDescent="0.2">
      <c r="A53" s="49" t="s">
        <v>3</v>
      </c>
      <c r="B53" s="16" t="s">
        <v>54</v>
      </c>
      <c r="C53" s="17">
        <v>118813662</v>
      </c>
      <c r="D53" s="17">
        <v>118813662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3748810</v>
      </c>
      <c r="D54" s="17">
        <v>4708462</v>
      </c>
      <c r="E54" s="17">
        <f t="shared" si="0"/>
        <v>959652</v>
      </c>
      <c r="F54" s="18">
        <f t="shared" si="1"/>
        <v>0.25598843366294899</v>
      </c>
    </row>
    <row r="55" spans="1:6" x14ac:dyDescent="0.2">
      <c r="A55" s="49" t="s">
        <v>5</v>
      </c>
      <c r="B55" s="16" t="s">
        <v>56</v>
      </c>
      <c r="C55" s="17">
        <v>3412107</v>
      </c>
      <c r="D55" s="17">
        <v>19524634</v>
      </c>
      <c r="E55" s="17">
        <f t="shared" si="0"/>
        <v>16112527</v>
      </c>
      <c r="F55" s="18">
        <f t="shared" si="1"/>
        <v>4.7221634608762271</v>
      </c>
    </row>
    <row r="56" spans="1:6" x14ac:dyDescent="0.2">
      <c r="A56" s="49" t="s">
        <v>6</v>
      </c>
      <c r="B56" s="28" t="s">
        <v>57</v>
      </c>
      <c r="C56" s="26">
        <v>2970000</v>
      </c>
      <c r="D56" s="26">
        <v>3750000</v>
      </c>
      <c r="E56" s="26">
        <f t="shared" si="0"/>
        <v>780000</v>
      </c>
      <c r="F56" s="27">
        <f t="shared" si="1"/>
        <v>0.26262626262626254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676821082</v>
      </c>
      <c r="D59" s="33">
        <f>D4+D32+D51</f>
        <v>767282017</v>
      </c>
      <c r="E59" s="33">
        <f t="shared" si="0"/>
        <v>90460935</v>
      </c>
      <c r="F59" s="34">
        <f t="shared" si="1"/>
        <v>0.13365561062709341</v>
      </c>
    </row>
    <row r="60" spans="1:6" ht="13.5" thickTop="1" x14ac:dyDescent="0.2">
      <c r="A60" s="47" t="s">
        <v>8</v>
      </c>
      <c r="B60" s="13" t="s">
        <v>71</v>
      </c>
      <c r="C60" s="14">
        <f>C61+C67</f>
        <v>756672</v>
      </c>
      <c r="D60" s="14">
        <f>D61+D67</f>
        <v>0</v>
      </c>
      <c r="E60" s="14">
        <f t="shared" si="0"/>
        <v>-756672</v>
      </c>
      <c r="F60" s="15">
        <f t="shared" si="1"/>
        <v>-1</v>
      </c>
    </row>
    <row r="61" spans="1:6" s="35" customFormat="1" x14ac:dyDescent="0.2">
      <c r="A61" s="55"/>
      <c r="B61" s="36" t="s">
        <v>61</v>
      </c>
      <c r="C61" s="37">
        <v>756672</v>
      </c>
      <c r="D61" s="37">
        <v>0</v>
      </c>
      <c r="E61" s="37">
        <f t="shared" si="0"/>
        <v>-756672</v>
      </c>
      <c r="F61" s="38">
        <f t="shared" si="1"/>
        <v>-1</v>
      </c>
    </row>
    <row r="62" spans="1:6" x14ac:dyDescent="0.2">
      <c r="A62" s="48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756672</v>
      </c>
      <c r="D64" s="17">
        <v>0</v>
      </c>
      <c r="E64" s="17">
        <f t="shared" si="0"/>
        <v>-756672</v>
      </c>
      <c r="F64" s="18">
        <f t="shared" si="1"/>
        <v>-1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0</v>
      </c>
      <c r="D67" s="37"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677577754</v>
      </c>
      <c r="D71" s="43">
        <f>D59+D60</f>
        <v>767282017</v>
      </c>
      <c r="E71" s="43">
        <f t="shared" si="2"/>
        <v>89704263</v>
      </c>
      <c r="F71" s="44">
        <f t="shared" si="3"/>
        <v>0.13238962240191854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719" priority="3" stopIfTrue="1"/>
    <cfRule type="duplicateValues" dxfId="718" priority="4" stopIfTrue="1"/>
  </conditionalFormatting>
  <conditionalFormatting sqref="B8">
    <cfRule type="duplicateValues" dxfId="717" priority="5" stopIfTrue="1"/>
  </conditionalFormatting>
  <conditionalFormatting sqref="B27">
    <cfRule type="duplicateValues" dxfId="716" priority="6" stopIfTrue="1"/>
    <cfRule type="duplicateValues" dxfId="715" priority="7" stopIfTrue="1"/>
  </conditionalFormatting>
  <conditionalFormatting sqref="B27">
    <cfRule type="duplicateValues" dxfId="714" priority="8" stopIfTrue="1"/>
  </conditionalFormatting>
  <conditionalFormatting sqref="B66">
    <cfRule type="duplicateValues" dxfId="713" priority="9" stopIfTrue="1"/>
    <cfRule type="duplicateValues" dxfId="712" priority="10" stopIfTrue="1"/>
  </conditionalFormatting>
  <conditionalFormatting sqref="B66">
    <cfRule type="duplicateValues" dxfId="711" priority="11" stopIfTrue="1"/>
  </conditionalFormatting>
  <conditionalFormatting sqref="B57">
    <cfRule type="duplicateValues" dxfId="710" priority="12" stopIfTrue="1"/>
    <cfRule type="duplicateValues" dxfId="709" priority="13" stopIfTrue="1"/>
  </conditionalFormatting>
  <conditionalFormatting sqref="B57">
    <cfRule type="duplicateValues" dxfId="708" priority="14" stopIfTrue="1"/>
  </conditionalFormatting>
  <conditionalFormatting sqref="B71">
    <cfRule type="duplicateValues" dxfId="707" priority="1" stopIfTrue="1"/>
  </conditionalFormatting>
  <conditionalFormatting sqref="B71">
    <cfRule type="duplicateValues" dxfId="706" priority="2" stopIfTrue="1"/>
  </conditionalFormatting>
  <conditionalFormatting sqref="B67:B70 B6:B7 B58:B65 B9:B26 B28:B56">
    <cfRule type="duplicateValues" dxfId="705" priority="15" stopIfTrue="1"/>
    <cfRule type="duplicateValues" dxfId="704" priority="16" stopIfTrue="1"/>
  </conditionalFormatting>
  <conditionalFormatting sqref="B67:B70 B4:B7 B58:B65 B9:B26 B28:B56">
    <cfRule type="duplicateValues" dxfId="703" priority="17" stopIfTrue="1"/>
  </conditionalFormatting>
  <conditionalFormatting sqref="B58:B70 B5:B56">
    <cfRule type="duplicateValues" dxfId="702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x14ac:dyDescent="0.2">
      <c r="A1" s="78" t="s">
        <v>130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73539726</v>
      </c>
      <c r="D4" s="14">
        <f>SUM(D5:D31)</f>
        <v>66791614</v>
      </c>
      <c r="E4" s="14">
        <f>D4-C4</f>
        <v>-6748112</v>
      </c>
      <c r="F4" s="15">
        <f>D4/C4-100%</f>
        <v>-9.1761451490858126E-2</v>
      </c>
    </row>
    <row r="5" spans="1:6" x14ac:dyDescent="0.2">
      <c r="A5" s="48">
        <v>1</v>
      </c>
      <c r="B5" s="16" t="s">
        <v>10</v>
      </c>
      <c r="C5" s="17">
        <v>133718</v>
      </c>
      <c r="D5" s="17">
        <v>-44198</v>
      </c>
      <c r="E5" s="17">
        <f t="shared" ref="E5:E68" si="0">D5-C5</f>
        <v>-177916</v>
      </c>
      <c r="F5" s="18">
        <f t="shared" ref="F5:F68" si="1">D5/C5-100%</f>
        <v>-1.3305314168623521</v>
      </c>
    </row>
    <row r="6" spans="1:6" x14ac:dyDescent="0.2">
      <c r="A6" s="49">
        <v>2</v>
      </c>
      <c r="B6" s="16" t="s">
        <v>11</v>
      </c>
      <c r="C6" s="17">
        <v>51699465</v>
      </c>
      <c r="D6" s="17">
        <v>47352189</v>
      </c>
      <c r="E6" s="17">
        <f t="shared" si="0"/>
        <v>-4347276</v>
      </c>
      <c r="F6" s="18">
        <f t="shared" si="1"/>
        <v>-8.4087446552880141E-2</v>
      </c>
    </row>
    <row r="7" spans="1:6" x14ac:dyDescent="0.2">
      <c r="A7" s="48">
        <v>3</v>
      </c>
      <c r="B7" s="16" t="s">
        <v>12</v>
      </c>
      <c r="C7" s="17">
        <v>1082843</v>
      </c>
      <c r="D7" s="17">
        <v>1221404</v>
      </c>
      <c r="E7" s="17">
        <f t="shared" si="0"/>
        <v>138561</v>
      </c>
      <c r="F7" s="18">
        <f t="shared" si="1"/>
        <v>0.12796037837433505</v>
      </c>
    </row>
    <row r="8" spans="1:6" x14ac:dyDescent="0.2">
      <c r="A8" s="48">
        <v>4</v>
      </c>
      <c r="B8" s="16" t="s">
        <v>13</v>
      </c>
      <c r="C8" s="17">
        <v>2003098</v>
      </c>
      <c r="D8" s="17">
        <v>275951</v>
      </c>
      <c r="E8" s="17">
        <f t="shared" si="0"/>
        <v>-1727147</v>
      </c>
      <c r="F8" s="18">
        <f t="shared" si="1"/>
        <v>-0.86223789350296387</v>
      </c>
    </row>
    <row r="9" spans="1:6" x14ac:dyDescent="0.2">
      <c r="A9" s="48">
        <v>5</v>
      </c>
      <c r="B9" s="16" t="s">
        <v>14</v>
      </c>
      <c r="C9" s="17">
        <v>1500460</v>
      </c>
      <c r="D9" s="17">
        <v>3949</v>
      </c>
      <c r="E9" s="17">
        <f t="shared" si="0"/>
        <v>-1496511</v>
      </c>
      <c r="F9" s="18">
        <f t="shared" si="1"/>
        <v>-0.99736814043693267</v>
      </c>
    </row>
    <row r="10" spans="1:6" x14ac:dyDescent="0.2">
      <c r="A10" s="48">
        <v>6</v>
      </c>
      <c r="B10" s="16" t="s">
        <v>83</v>
      </c>
      <c r="C10" s="17">
        <v>323405</v>
      </c>
      <c r="D10" s="17">
        <v>146595</v>
      </c>
      <c r="E10" s="17">
        <f t="shared" si="0"/>
        <v>-176810</v>
      </c>
      <c r="F10" s="18">
        <f t="shared" si="1"/>
        <v>-0.54671387269831939</v>
      </c>
    </row>
    <row r="11" spans="1:6" x14ac:dyDescent="0.2">
      <c r="A11" s="48">
        <v>7</v>
      </c>
      <c r="B11" s="16" t="s">
        <v>15</v>
      </c>
      <c r="C11" s="17">
        <v>104320</v>
      </c>
      <c r="D11" s="17">
        <v>237055</v>
      </c>
      <c r="E11" s="17">
        <f t="shared" si="0"/>
        <v>132735</v>
      </c>
      <c r="F11" s="18">
        <f t="shared" si="1"/>
        <v>1.2723830521472395</v>
      </c>
    </row>
    <row r="12" spans="1:6" x14ac:dyDescent="0.2">
      <c r="A12" s="49">
        <v>8</v>
      </c>
      <c r="B12" s="16" t="s">
        <v>16</v>
      </c>
      <c r="C12" s="17">
        <v>89322</v>
      </c>
      <c r="D12" s="17">
        <v>8611</v>
      </c>
      <c r="E12" s="17">
        <f t="shared" si="0"/>
        <v>-80711</v>
      </c>
      <c r="F12" s="18">
        <f t="shared" si="1"/>
        <v>-0.9035959785942993</v>
      </c>
    </row>
    <row r="13" spans="1:6" ht="25.5" x14ac:dyDescent="0.2">
      <c r="A13" s="48">
        <v>9</v>
      </c>
      <c r="B13" s="16" t="s">
        <v>17</v>
      </c>
      <c r="C13" s="17">
        <v>3671672</v>
      </c>
      <c r="D13" s="17">
        <v>3818719</v>
      </c>
      <c r="E13" s="17">
        <f t="shared" si="0"/>
        <v>147047</v>
      </c>
      <c r="F13" s="18">
        <f t="shared" si="1"/>
        <v>4.0049056669549943E-2</v>
      </c>
    </row>
    <row r="14" spans="1:6" x14ac:dyDescent="0.2">
      <c r="A14" s="49">
        <v>10</v>
      </c>
      <c r="B14" s="16" t="s">
        <v>18</v>
      </c>
      <c r="C14" s="17">
        <v>4149880</v>
      </c>
      <c r="D14" s="17">
        <v>3465060</v>
      </c>
      <c r="E14" s="17">
        <f t="shared" si="0"/>
        <v>-684820</v>
      </c>
      <c r="F14" s="18">
        <f t="shared" si="1"/>
        <v>-0.16502163917992807</v>
      </c>
    </row>
    <row r="15" spans="1:6" ht="25.5" x14ac:dyDescent="0.2">
      <c r="A15" s="49">
        <v>11</v>
      </c>
      <c r="B15" s="16" t="s">
        <v>19</v>
      </c>
      <c r="C15" s="17">
        <v>3358678</v>
      </c>
      <c r="D15" s="17">
        <v>3413325</v>
      </c>
      <c r="E15" s="17">
        <f t="shared" si="0"/>
        <v>54647</v>
      </c>
      <c r="F15" s="18">
        <f t="shared" si="1"/>
        <v>1.6270389718811895E-2</v>
      </c>
    </row>
    <row r="16" spans="1:6" x14ac:dyDescent="0.2">
      <c r="A16" s="48">
        <v>12</v>
      </c>
      <c r="B16" s="16" t="s">
        <v>20</v>
      </c>
      <c r="C16" s="17">
        <v>1562878</v>
      </c>
      <c r="D16" s="17">
        <v>2004465</v>
      </c>
      <c r="E16" s="17">
        <f t="shared" si="0"/>
        <v>441587</v>
      </c>
      <c r="F16" s="18">
        <f t="shared" si="1"/>
        <v>0.28254732615085754</v>
      </c>
    </row>
    <row r="17" spans="1:6" x14ac:dyDescent="0.2">
      <c r="A17" s="49">
        <v>13</v>
      </c>
      <c r="B17" s="16" t="s">
        <v>21</v>
      </c>
      <c r="C17" s="17">
        <v>137773</v>
      </c>
      <c r="D17" s="17">
        <v>0</v>
      </c>
      <c r="E17" s="17">
        <f t="shared" si="0"/>
        <v>-137773</v>
      </c>
      <c r="F17" s="18">
        <f t="shared" si="1"/>
        <v>-1</v>
      </c>
    </row>
    <row r="18" spans="1:6" x14ac:dyDescent="0.2">
      <c r="A18" s="49">
        <v>14</v>
      </c>
      <c r="B18" s="16" t="s">
        <v>22</v>
      </c>
      <c r="C18" s="17">
        <v>1179859</v>
      </c>
      <c r="D18" s="17">
        <v>1049739</v>
      </c>
      <c r="E18" s="17">
        <f t="shared" si="0"/>
        <v>-130120</v>
      </c>
      <c r="F18" s="18">
        <f t="shared" si="1"/>
        <v>-0.11028436448762102</v>
      </c>
    </row>
    <row r="19" spans="1:6" x14ac:dyDescent="0.2">
      <c r="A19" s="48">
        <v>15</v>
      </c>
      <c r="B19" s="16" t="s">
        <v>23</v>
      </c>
      <c r="C19" s="17">
        <v>0</v>
      </c>
      <c r="D19" s="17">
        <v>0</v>
      </c>
      <c r="E19" s="17">
        <f t="shared" si="0"/>
        <v>0</v>
      </c>
      <c r="F19" s="18" t="e">
        <f t="shared" si="1"/>
        <v>#DIV/0!</v>
      </c>
    </row>
    <row r="20" spans="1:6" x14ac:dyDescent="0.2">
      <c r="A20" s="49">
        <v>16</v>
      </c>
      <c r="B20" s="16" t="s">
        <v>24</v>
      </c>
      <c r="C20" s="17">
        <v>341000</v>
      </c>
      <c r="D20" s="17">
        <v>443284</v>
      </c>
      <c r="E20" s="17">
        <f t="shared" si="0"/>
        <v>102284</v>
      </c>
      <c r="F20" s="18">
        <f t="shared" si="1"/>
        <v>0.29995307917888558</v>
      </c>
    </row>
    <row r="21" spans="1:6" x14ac:dyDescent="0.2">
      <c r="A21" s="49">
        <v>17</v>
      </c>
      <c r="B21" s="16" t="s">
        <v>25</v>
      </c>
      <c r="C21" s="17">
        <v>435647</v>
      </c>
      <c r="D21" s="17">
        <v>520090</v>
      </c>
      <c r="E21" s="17">
        <f t="shared" si="0"/>
        <v>84443</v>
      </c>
      <c r="F21" s="18">
        <f t="shared" si="1"/>
        <v>0.19383353954004034</v>
      </c>
    </row>
    <row r="22" spans="1:6" x14ac:dyDescent="0.2">
      <c r="A22" s="49">
        <v>18</v>
      </c>
      <c r="B22" s="16" t="s">
        <v>26</v>
      </c>
      <c r="C22" s="17">
        <v>63100</v>
      </c>
      <c r="D22" s="17">
        <v>76325</v>
      </c>
      <c r="E22" s="17">
        <f t="shared" si="0"/>
        <v>13225</v>
      </c>
      <c r="F22" s="18">
        <f t="shared" si="1"/>
        <v>0.20958795562599053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280000</v>
      </c>
      <c r="E27" s="17">
        <f t="shared" si="0"/>
        <v>280000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393868</v>
      </c>
      <c r="D28" s="17">
        <v>693638</v>
      </c>
      <c r="E28" s="17">
        <f t="shared" si="0"/>
        <v>299770</v>
      </c>
      <c r="F28" s="18">
        <f t="shared" si="1"/>
        <v>0.76109254877268517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1308740</v>
      </c>
      <c r="D30" s="17">
        <v>1825413</v>
      </c>
      <c r="E30" s="17">
        <f t="shared" si="0"/>
        <v>516673</v>
      </c>
      <c r="F30" s="18">
        <f t="shared" si="1"/>
        <v>0.39478658862722926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142748689</v>
      </c>
      <c r="D32" s="23">
        <f>D33+D34</f>
        <v>158111284</v>
      </c>
      <c r="E32" s="23">
        <f t="shared" si="0"/>
        <v>15362595</v>
      </c>
      <c r="F32" s="24">
        <f t="shared" si="1"/>
        <v>0.10761986752817054</v>
      </c>
    </row>
    <row r="33" spans="1:6" x14ac:dyDescent="0.2">
      <c r="A33" s="51" t="s">
        <v>1</v>
      </c>
      <c r="B33" s="25" t="s">
        <v>36</v>
      </c>
      <c r="C33" s="26">
        <v>88842384</v>
      </c>
      <c r="D33" s="26">
        <v>91794757</v>
      </c>
      <c r="E33" s="26">
        <f t="shared" si="0"/>
        <v>2952373</v>
      </c>
      <c r="F33" s="27">
        <f t="shared" si="1"/>
        <v>3.3231582349253497E-2</v>
      </c>
    </row>
    <row r="34" spans="1:6" x14ac:dyDescent="0.2">
      <c r="A34" s="52" t="s">
        <v>72</v>
      </c>
      <c r="B34" s="28" t="s">
        <v>76</v>
      </c>
      <c r="C34" s="26">
        <f>SUM(C35:C50)</f>
        <v>53906305</v>
      </c>
      <c r="D34" s="26">
        <f>SUM(D35:D50)</f>
        <v>66316527</v>
      </c>
      <c r="E34" s="26">
        <f t="shared" si="0"/>
        <v>12410222</v>
      </c>
      <c r="F34" s="27">
        <f t="shared" si="1"/>
        <v>0.23021837612501916</v>
      </c>
    </row>
    <row r="35" spans="1:6" x14ac:dyDescent="0.2">
      <c r="A35" s="48">
        <v>1</v>
      </c>
      <c r="B35" s="16" t="s">
        <v>37</v>
      </c>
      <c r="C35" s="17">
        <v>10494217</v>
      </c>
      <c r="D35" s="17">
        <v>8128844</v>
      </c>
      <c r="E35" s="17">
        <f t="shared" si="0"/>
        <v>-2365373</v>
      </c>
      <c r="F35" s="18">
        <f t="shared" si="1"/>
        <v>-0.22539775954699626</v>
      </c>
    </row>
    <row r="36" spans="1:6" x14ac:dyDescent="0.2">
      <c r="A36" s="48">
        <v>2</v>
      </c>
      <c r="B36" s="16" t="s">
        <v>38</v>
      </c>
      <c r="C36" s="17">
        <v>9529103</v>
      </c>
      <c r="D36" s="17">
        <v>12809746</v>
      </c>
      <c r="E36" s="17">
        <f t="shared" si="0"/>
        <v>3280643</v>
      </c>
      <c r="F36" s="18">
        <f t="shared" si="1"/>
        <v>0.34427616114549298</v>
      </c>
    </row>
    <row r="37" spans="1:6" x14ac:dyDescent="0.2">
      <c r="A37" s="48">
        <v>3</v>
      </c>
      <c r="B37" s="16" t="s">
        <v>39</v>
      </c>
      <c r="C37" s="17">
        <v>26119301</v>
      </c>
      <c r="D37" s="17">
        <v>36479228</v>
      </c>
      <c r="E37" s="17">
        <f t="shared" si="0"/>
        <v>10359927</v>
      </c>
      <c r="F37" s="18">
        <f t="shared" si="1"/>
        <v>0.39663875384720293</v>
      </c>
    </row>
    <row r="38" spans="1:6" x14ac:dyDescent="0.2">
      <c r="A38" s="49">
        <v>4</v>
      </c>
      <c r="B38" s="16" t="s">
        <v>40</v>
      </c>
      <c r="C38" s="17">
        <v>6732549</v>
      </c>
      <c r="D38" s="17">
        <v>8289893</v>
      </c>
      <c r="E38" s="17">
        <f t="shared" si="0"/>
        <v>1557344</v>
      </c>
      <c r="F38" s="18">
        <f t="shared" si="1"/>
        <v>0.23131565771002927</v>
      </c>
    </row>
    <row r="39" spans="1:6" x14ac:dyDescent="0.2">
      <c r="A39" s="48">
        <v>5</v>
      </c>
      <c r="B39" s="16" t="s">
        <v>41</v>
      </c>
      <c r="C39" s="17">
        <v>0</v>
      </c>
      <c r="D39" s="17">
        <v>0</v>
      </c>
      <c r="E39" s="17">
        <f t="shared" si="0"/>
        <v>0</v>
      </c>
      <c r="F39" s="18" t="e">
        <f t="shared" si="1"/>
        <v>#DIV/0!</v>
      </c>
    </row>
    <row r="40" spans="1:6" x14ac:dyDescent="0.2">
      <c r="A40" s="49">
        <v>6</v>
      </c>
      <c r="B40" s="16" t="s">
        <v>42</v>
      </c>
      <c r="C40" s="17">
        <v>-19287</v>
      </c>
      <c r="D40" s="17">
        <v>60</v>
      </c>
      <c r="E40" s="17">
        <f t="shared" si="0"/>
        <v>19347</v>
      </c>
      <c r="F40" s="18">
        <f t="shared" si="1"/>
        <v>-1.0031109037175299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517241</v>
      </c>
      <c r="D42" s="17">
        <v>19669</v>
      </c>
      <c r="E42" s="17">
        <f t="shared" si="0"/>
        <v>-497572</v>
      </c>
      <c r="F42" s="18">
        <f t="shared" si="1"/>
        <v>-0.96197323878037511</v>
      </c>
    </row>
    <row r="43" spans="1:6" x14ac:dyDescent="0.2">
      <c r="A43" s="48">
        <v>9</v>
      </c>
      <c r="B43" s="16" t="s">
        <v>45</v>
      </c>
      <c r="C43" s="17">
        <v>387916</v>
      </c>
      <c r="D43" s="17">
        <v>375317</v>
      </c>
      <c r="E43" s="17">
        <f t="shared" si="0"/>
        <v>-12599</v>
      </c>
      <c r="F43" s="18">
        <f t="shared" si="1"/>
        <v>-3.2478680951546157E-2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143816</v>
      </c>
      <c r="D45" s="17">
        <v>210386</v>
      </c>
      <c r="E45" s="17">
        <f t="shared" si="0"/>
        <v>66570</v>
      </c>
      <c r="F45" s="18">
        <f t="shared" si="1"/>
        <v>0.46288312844189794</v>
      </c>
    </row>
    <row r="46" spans="1:6" x14ac:dyDescent="0.2">
      <c r="A46" s="48">
        <v>12</v>
      </c>
      <c r="B46" s="16" t="s">
        <v>47</v>
      </c>
      <c r="C46" s="17">
        <v>3406</v>
      </c>
      <c r="D46" s="17">
        <v>3364</v>
      </c>
      <c r="E46" s="17">
        <f t="shared" si="0"/>
        <v>-42</v>
      </c>
      <c r="F46" s="18">
        <f t="shared" si="1"/>
        <v>-1.2331180270111597E-2</v>
      </c>
    </row>
    <row r="47" spans="1:6" x14ac:dyDescent="0.2">
      <c r="A47" s="48">
        <v>13</v>
      </c>
      <c r="B47" s="16" t="s">
        <v>48</v>
      </c>
      <c r="C47" s="17">
        <v>-960</v>
      </c>
      <c r="D47" s="17">
        <v>20</v>
      </c>
      <c r="E47" s="17">
        <f t="shared" si="0"/>
        <v>980</v>
      </c>
      <c r="F47" s="18">
        <f t="shared" si="1"/>
        <v>-1.0208333333333333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0</v>
      </c>
      <c r="D49" s="17">
        <v>0</v>
      </c>
      <c r="E49" s="17">
        <f t="shared" si="0"/>
        <v>0</v>
      </c>
      <c r="F49" s="18" t="e">
        <f t="shared" si="1"/>
        <v>#DIV/0!</v>
      </c>
    </row>
    <row r="50" spans="1:6" x14ac:dyDescent="0.2">
      <c r="A50" s="48">
        <v>16</v>
      </c>
      <c r="B50" s="16" t="s">
        <v>51</v>
      </c>
      <c r="C50" s="17">
        <v>-997</v>
      </c>
      <c r="D50" s="17">
        <v>0</v>
      </c>
      <c r="E50" s="17">
        <f t="shared" si="0"/>
        <v>997</v>
      </c>
      <c r="F50" s="18">
        <f t="shared" si="1"/>
        <v>-1</v>
      </c>
    </row>
    <row r="51" spans="1:6" x14ac:dyDescent="0.2">
      <c r="A51" s="50" t="s">
        <v>2</v>
      </c>
      <c r="B51" s="22" t="s">
        <v>52</v>
      </c>
      <c r="C51" s="23">
        <f>C52+C56</f>
        <v>113612476</v>
      </c>
      <c r="D51" s="23">
        <f>D52+D56</f>
        <v>201988875</v>
      </c>
      <c r="E51" s="23">
        <f t="shared" si="0"/>
        <v>88376399</v>
      </c>
      <c r="F51" s="24">
        <f t="shared" si="1"/>
        <v>0.77787582941155153</v>
      </c>
    </row>
    <row r="52" spans="1:6" x14ac:dyDescent="0.2">
      <c r="A52" s="49">
        <v>1</v>
      </c>
      <c r="B52" s="28" t="s">
        <v>53</v>
      </c>
      <c r="C52" s="26">
        <v>108842476</v>
      </c>
      <c r="D52" s="26">
        <v>201988875</v>
      </c>
      <c r="E52" s="26">
        <f t="shared" si="0"/>
        <v>93146399</v>
      </c>
      <c r="F52" s="27">
        <f t="shared" si="1"/>
        <v>0.85579088627127509</v>
      </c>
    </row>
    <row r="53" spans="1:6" x14ac:dyDescent="0.2">
      <c r="A53" s="49" t="s">
        <v>3</v>
      </c>
      <c r="B53" s="16" t="s">
        <v>54</v>
      </c>
      <c r="C53" s="17">
        <v>87574815</v>
      </c>
      <c r="D53" s="17">
        <v>87574815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4745252</v>
      </c>
      <c r="D54" s="17">
        <v>2776791</v>
      </c>
      <c r="E54" s="17">
        <f t="shared" si="0"/>
        <v>-1968461</v>
      </c>
      <c r="F54" s="18">
        <f t="shared" si="1"/>
        <v>-0.4148274949359908</v>
      </c>
    </row>
    <row r="55" spans="1:6" x14ac:dyDescent="0.2">
      <c r="A55" s="49" t="s">
        <v>5</v>
      </c>
      <c r="B55" s="16" t="s">
        <v>56</v>
      </c>
      <c r="C55" s="17">
        <v>16522409</v>
      </c>
      <c r="D55" s="17">
        <v>111637269</v>
      </c>
      <c r="E55" s="17">
        <f t="shared" si="0"/>
        <v>95114860</v>
      </c>
      <c r="F55" s="18">
        <f t="shared" si="1"/>
        <v>5.7567186479889223</v>
      </c>
    </row>
    <row r="56" spans="1:6" x14ac:dyDescent="0.2">
      <c r="A56" s="49" t="s">
        <v>6</v>
      </c>
      <c r="B56" s="28" t="s">
        <v>57</v>
      </c>
      <c r="C56" s="26">
        <v>4770000</v>
      </c>
      <c r="D56" s="26">
        <v>0</v>
      </c>
      <c r="E56" s="26">
        <f t="shared" si="0"/>
        <v>-4770000</v>
      </c>
      <c r="F56" s="27">
        <f t="shared" si="1"/>
        <v>-1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329900891</v>
      </c>
      <c r="D59" s="33">
        <f>D4+D32+D51</f>
        <v>426891773</v>
      </c>
      <c r="E59" s="33">
        <f t="shared" si="0"/>
        <v>96990882</v>
      </c>
      <c r="F59" s="34">
        <f t="shared" si="1"/>
        <v>0.29400006076370366</v>
      </c>
    </row>
    <row r="60" spans="1:6" ht="13.5" thickTop="1" x14ac:dyDescent="0.2">
      <c r="A60" s="47" t="s">
        <v>8</v>
      </c>
      <c r="B60" s="13" t="s">
        <v>71</v>
      </c>
      <c r="C60" s="14">
        <f>C61+C67</f>
        <v>7519737</v>
      </c>
      <c r="D60" s="14">
        <f>D61+D67</f>
        <v>498073</v>
      </c>
      <c r="E60" s="14">
        <f t="shared" si="0"/>
        <v>-7021664</v>
      </c>
      <c r="F60" s="15">
        <f t="shared" si="1"/>
        <v>-0.93376457181946659</v>
      </c>
    </row>
    <row r="61" spans="1:6" s="35" customFormat="1" x14ac:dyDescent="0.2">
      <c r="A61" s="55"/>
      <c r="B61" s="36" t="s">
        <v>61</v>
      </c>
      <c r="C61" s="37">
        <v>0</v>
      </c>
      <c r="D61" s="37">
        <v>0</v>
      </c>
      <c r="E61" s="37">
        <f t="shared" si="0"/>
        <v>0</v>
      </c>
      <c r="F61" s="38" t="e">
        <f t="shared" si="1"/>
        <v>#DIV/0!</v>
      </c>
    </row>
    <row r="62" spans="1:6" x14ac:dyDescent="0.2">
      <c r="A62" s="48">
        <v>1</v>
      </c>
      <c r="B62" s="16" t="s">
        <v>62</v>
      </c>
      <c r="C62" s="17">
        <v>0</v>
      </c>
      <c r="D62" s="17">
        <v>0</v>
      </c>
      <c r="E62" s="17">
        <f t="shared" si="0"/>
        <v>0</v>
      </c>
      <c r="F62" s="18" t="e">
        <f t="shared" si="1"/>
        <v>#DIV/0!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7519737</v>
      </c>
      <c r="D67" s="37">
        <v>498073</v>
      </c>
      <c r="E67" s="37">
        <f t="shared" si="0"/>
        <v>-7021664</v>
      </c>
      <c r="F67" s="38">
        <f t="shared" si="1"/>
        <v>-0.93376457181946659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13683</v>
      </c>
      <c r="D69" s="17">
        <v>498073</v>
      </c>
      <c r="E69" s="17">
        <f t="shared" ref="E69:E71" si="2">D69-C69</f>
        <v>484390</v>
      </c>
      <c r="F69" s="18">
        <f t="shared" ref="F69:F71" si="3">D69/C69-100%</f>
        <v>35.400862383980119</v>
      </c>
    </row>
    <row r="70" spans="1:6" ht="13.5" thickBot="1" x14ac:dyDescent="0.25">
      <c r="A70" s="48">
        <v>8</v>
      </c>
      <c r="B70" s="39" t="s">
        <v>70</v>
      </c>
      <c r="C70" s="40">
        <v>7506054</v>
      </c>
      <c r="D70" s="40">
        <v>0</v>
      </c>
      <c r="E70" s="40">
        <f t="shared" si="2"/>
        <v>-7506054</v>
      </c>
      <c r="F70" s="41">
        <f t="shared" si="3"/>
        <v>-1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337420628</v>
      </c>
      <c r="D71" s="43">
        <f>D59+D60</f>
        <v>427389846</v>
      </c>
      <c r="E71" s="43">
        <f t="shared" si="2"/>
        <v>89969218</v>
      </c>
      <c r="F71" s="44">
        <f t="shared" si="3"/>
        <v>0.26663816771747584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701" priority="3" stopIfTrue="1"/>
    <cfRule type="duplicateValues" dxfId="700" priority="4" stopIfTrue="1"/>
  </conditionalFormatting>
  <conditionalFormatting sqref="B8">
    <cfRule type="duplicateValues" dxfId="699" priority="5" stopIfTrue="1"/>
  </conditionalFormatting>
  <conditionalFormatting sqref="B27">
    <cfRule type="duplicateValues" dxfId="698" priority="6" stopIfTrue="1"/>
    <cfRule type="duplicateValues" dxfId="697" priority="7" stopIfTrue="1"/>
  </conditionalFormatting>
  <conditionalFormatting sqref="B27">
    <cfRule type="duplicateValues" dxfId="696" priority="8" stopIfTrue="1"/>
  </conditionalFormatting>
  <conditionalFormatting sqref="B66">
    <cfRule type="duplicateValues" dxfId="695" priority="9" stopIfTrue="1"/>
    <cfRule type="duplicateValues" dxfId="694" priority="10" stopIfTrue="1"/>
  </conditionalFormatting>
  <conditionalFormatting sqref="B66">
    <cfRule type="duplicateValues" dxfId="693" priority="11" stopIfTrue="1"/>
  </conditionalFormatting>
  <conditionalFormatting sqref="B57">
    <cfRule type="duplicateValues" dxfId="692" priority="12" stopIfTrue="1"/>
    <cfRule type="duplicateValues" dxfId="691" priority="13" stopIfTrue="1"/>
  </conditionalFormatting>
  <conditionalFormatting sqref="B57">
    <cfRule type="duplicateValues" dxfId="690" priority="14" stopIfTrue="1"/>
  </conditionalFormatting>
  <conditionalFormatting sqref="B71">
    <cfRule type="duplicateValues" dxfId="689" priority="1" stopIfTrue="1"/>
  </conditionalFormatting>
  <conditionalFormatting sqref="B71">
    <cfRule type="duplicateValues" dxfId="688" priority="2" stopIfTrue="1"/>
  </conditionalFormatting>
  <conditionalFormatting sqref="B67:B70 B6:B7 B58:B65 B9:B26 B28:B56">
    <cfRule type="duplicateValues" dxfId="687" priority="15" stopIfTrue="1"/>
    <cfRule type="duplicateValues" dxfId="686" priority="16" stopIfTrue="1"/>
  </conditionalFormatting>
  <conditionalFormatting sqref="B67:B70 B4:B7 B58:B65 B9:B26 B28:B56">
    <cfRule type="duplicateValues" dxfId="685" priority="17" stopIfTrue="1"/>
  </conditionalFormatting>
  <conditionalFormatting sqref="B58:B70 B5:B56">
    <cfRule type="duplicateValues" dxfId="684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x14ac:dyDescent="0.2">
      <c r="A1" s="78" t="s">
        <v>129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44644140</v>
      </c>
      <c r="D4" s="14">
        <f>SUM(D5:D31)</f>
        <v>47524995</v>
      </c>
      <c r="E4" s="14">
        <f>D4-C4</f>
        <v>2880855</v>
      </c>
      <c r="F4" s="15">
        <f>D4/C4-100%</f>
        <v>6.4529297686101605E-2</v>
      </c>
    </row>
    <row r="5" spans="1:6" x14ac:dyDescent="0.2">
      <c r="A5" s="48">
        <v>1</v>
      </c>
      <c r="B5" s="16" t="s">
        <v>10</v>
      </c>
      <c r="C5" s="17">
        <v>3009</v>
      </c>
      <c r="D5" s="17">
        <v>3644</v>
      </c>
      <c r="E5" s="17">
        <f t="shared" ref="E5:E68" si="0">D5-C5</f>
        <v>635</v>
      </c>
      <c r="F5" s="18">
        <f t="shared" ref="F5:F68" si="1">D5/C5-100%</f>
        <v>0.21103356596876033</v>
      </c>
    </row>
    <row r="6" spans="1:6" x14ac:dyDescent="0.2">
      <c r="A6" s="49">
        <v>2</v>
      </c>
      <c r="B6" s="16" t="s">
        <v>11</v>
      </c>
      <c r="C6" s="17">
        <v>31604274</v>
      </c>
      <c r="D6" s="17">
        <v>35384753</v>
      </c>
      <c r="E6" s="17">
        <f t="shared" si="0"/>
        <v>3780479</v>
      </c>
      <c r="F6" s="18">
        <f t="shared" si="1"/>
        <v>0.11961923251266593</v>
      </c>
    </row>
    <row r="7" spans="1:6" x14ac:dyDescent="0.2">
      <c r="A7" s="48">
        <v>3</v>
      </c>
      <c r="B7" s="16" t="s">
        <v>12</v>
      </c>
      <c r="C7" s="17">
        <v>1154980</v>
      </c>
      <c r="D7" s="17">
        <v>297253</v>
      </c>
      <c r="E7" s="17">
        <f t="shared" si="0"/>
        <v>-857727</v>
      </c>
      <c r="F7" s="18">
        <f t="shared" si="1"/>
        <v>-0.74263363867772603</v>
      </c>
    </row>
    <row r="8" spans="1:6" x14ac:dyDescent="0.2">
      <c r="A8" s="48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436444</v>
      </c>
      <c r="D9" s="17">
        <v>111502</v>
      </c>
      <c r="E9" s="17">
        <f t="shared" si="0"/>
        <v>-324942</v>
      </c>
      <c r="F9" s="18">
        <f t="shared" si="1"/>
        <v>-0.74452163393241744</v>
      </c>
    </row>
    <row r="10" spans="1:6" x14ac:dyDescent="0.2">
      <c r="A10" s="48">
        <v>6</v>
      </c>
      <c r="B10" s="16" t="s">
        <v>83</v>
      </c>
      <c r="C10" s="17">
        <v>1337500</v>
      </c>
      <c r="D10" s="17">
        <v>1139550</v>
      </c>
      <c r="E10" s="17">
        <f t="shared" si="0"/>
        <v>-197950</v>
      </c>
      <c r="F10" s="18">
        <f t="shared" si="1"/>
        <v>-0.14800000000000002</v>
      </c>
    </row>
    <row r="11" spans="1:6" x14ac:dyDescent="0.2">
      <c r="A11" s="48">
        <v>7</v>
      </c>
      <c r="B11" s="16" t="s">
        <v>15</v>
      </c>
      <c r="C11" s="17">
        <v>1516500</v>
      </c>
      <c r="D11" s="17">
        <v>3500</v>
      </c>
      <c r="E11" s="17">
        <f t="shared" si="0"/>
        <v>-1513000</v>
      </c>
      <c r="F11" s="18">
        <f t="shared" si="1"/>
        <v>-0.997692054071876</v>
      </c>
    </row>
    <row r="12" spans="1:6" x14ac:dyDescent="0.2">
      <c r="A12" s="49">
        <v>8</v>
      </c>
      <c r="B12" s="16" t="s">
        <v>16</v>
      </c>
      <c r="C12" s="17">
        <v>0</v>
      </c>
      <c r="D12" s="17">
        <v>168555</v>
      </c>
      <c r="E12" s="17">
        <f t="shared" si="0"/>
        <v>168555</v>
      </c>
      <c r="F12" s="18" t="e">
        <f t="shared" si="1"/>
        <v>#DIV/0!</v>
      </c>
    </row>
    <row r="13" spans="1:6" ht="25.5" x14ac:dyDescent="0.2">
      <c r="A13" s="48">
        <v>9</v>
      </c>
      <c r="B13" s="16" t="s">
        <v>17</v>
      </c>
      <c r="C13" s="17">
        <v>3405100</v>
      </c>
      <c r="D13" s="17">
        <v>3551294</v>
      </c>
      <c r="E13" s="17">
        <f t="shared" si="0"/>
        <v>146194</v>
      </c>
      <c r="F13" s="18">
        <f t="shared" si="1"/>
        <v>4.2933834542304261E-2</v>
      </c>
    </row>
    <row r="14" spans="1:6" x14ac:dyDescent="0.2">
      <c r="A14" s="49">
        <v>10</v>
      </c>
      <c r="B14" s="16" t="s">
        <v>18</v>
      </c>
      <c r="C14" s="17">
        <v>1488207</v>
      </c>
      <c r="D14" s="17">
        <v>1573689</v>
      </c>
      <c r="E14" s="17">
        <f t="shared" si="0"/>
        <v>85482</v>
      </c>
      <c r="F14" s="18">
        <f t="shared" si="1"/>
        <v>5.7439590057028367E-2</v>
      </c>
    </row>
    <row r="15" spans="1:6" ht="25.5" x14ac:dyDescent="0.2">
      <c r="A15" s="49">
        <v>11</v>
      </c>
      <c r="B15" s="16" t="s">
        <v>19</v>
      </c>
      <c r="C15" s="17">
        <v>0</v>
      </c>
      <c r="D15" s="17">
        <v>0</v>
      </c>
      <c r="E15" s="17">
        <f t="shared" si="0"/>
        <v>0</v>
      </c>
      <c r="F15" s="18" t="e">
        <f t="shared" si="1"/>
        <v>#DIV/0!</v>
      </c>
    </row>
    <row r="16" spans="1:6" x14ac:dyDescent="0.2">
      <c r="A16" s="48">
        <v>12</v>
      </c>
      <c r="B16" s="16" t="s">
        <v>20</v>
      </c>
      <c r="C16" s="17">
        <v>1413160</v>
      </c>
      <c r="D16" s="17">
        <v>1486470</v>
      </c>
      <c r="E16" s="17">
        <f t="shared" si="0"/>
        <v>73310</v>
      </c>
      <c r="F16" s="18">
        <f t="shared" si="1"/>
        <v>5.1876645248945641E-2</v>
      </c>
    </row>
    <row r="17" spans="1:6" x14ac:dyDescent="0.2">
      <c r="A17" s="49">
        <v>13</v>
      </c>
      <c r="B17" s="16" t="s">
        <v>21</v>
      </c>
      <c r="C17" s="17">
        <v>271669</v>
      </c>
      <c r="D17" s="17">
        <v>0</v>
      </c>
      <c r="E17" s="17">
        <f t="shared" si="0"/>
        <v>-271669</v>
      </c>
      <c r="F17" s="18">
        <f t="shared" si="1"/>
        <v>-1</v>
      </c>
    </row>
    <row r="18" spans="1:6" x14ac:dyDescent="0.2">
      <c r="A18" s="49">
        <v>14</v>
      </c>
      <c r="B18" s="16" t="s">
        <v>22</v>
      </c>
      <c r="C18" s="17">
        <v>20200</v>
      </c>
      <c r="D18" s="17">
        <v>28625</v>
      </c>
      <c r="E18" s="17">
        <f t="shared" si="0"/>
        <v>8425</v>
      </c>
      <c r="F18" s="18">
        <f t="shared" si="1"/>
        <v>0.41707920792079212</v>
      </c>
    </row>
    <row r="19" spans="1:6" x14ac:dyDescent="0.2">
      <c r="A19" s="48">
        <v>15</v>
      </c>
      <c r="B19" s="16" t="s">
        <v>23</v>
      </c>
      <c r="C19" s="17">
        <v>317075</v>
      </c>
      <c r="D19" s="17">
        <v>322570</v>
      </c>
      <c r="E19" s="17">
        <f t="shared" si="0"/>
        <v>5495</v>
      </c>
      <c r="F19" s="18">
        <f t="shared" si="1"/>
        <v>1.7330284632973258E-2</v>
      </c>
    </row>
    <row r="20" spans="1:6" x14ac:dyDescent="0.2">
      <c r="A20" s="49">
        <v>16</v>
      </c>
      <c r="B20" s="16" t="s">
        <v>24</v>
      </c>
      <c r="C20" s="17">
        <v>0</v>
      </c>
      <c r="D20" s="17">
        <v>130000</v>
      </c>
      <c r="E20" s="17">
        <f t="shared" si="0"/>
        <v>130000</v>
      </c>
      <c r="F20" s="18" t="e">
        <f t="shared" si="1"/>
        <v>#DIV/0!</v>
      </c>
    </row>
    <row r="21" spans="1:6" x14ac:dyDescent="0.2">
      <c r="A21" s="49">
        <v>17</v>
      </c>
      <c r="B21" s="16" t="s">
        <v>25</v>
      </c>
      <c r="C21" s="17">
        <v>591031</v>
      </c>
      <c r="D21" s="17">
        <v>1219162</v>
      </c>
      <c r="E21" s="17">
        <f t="shared" si="0"/>
        <v>628131</v>
      </c>
      <c r="F21" s="18">
        <f t="shared" si="1"/>
        <v>1.062771665107245</v>
      </c>
    </row>
    <row r="22" spans="1:6" x14ac:dyDescent="0.2">
      <c r="A22" s="49">
        <v>18</v>
      </c>
      <c r="B22" s="16" t="s">
        <v>26</v>
      </c>
      <c r="C22" s="17">
        <v>300100</v>
      </c>
      <c r="D22" s="17">
        <v>521190</v>
      </c>
      <c r="E22" s="17">
        <f t="shared" si="0"/>
        <v>221090</v>
      </c>
      <c r="F22" s="18">
        <f t="shared" si="1"/>
        <v>0.73672109296901023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0</v>
      </c>
      <c r="D26" s="17">
        <v>0</v>
      </c>
      <c r="E26" s="17">
        <f t="shared" si="0"/>
        <v>0</v>
      </c>
      <c r="F26" s="18" t="e">
        <f t="shared" si="1"/>
        <v>#DIV/0!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15000</v>
      </c>
      <c r="E27" s="17">
        <f t="shared" si="0"/>
        <v>15000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4064</v>
      </c>
      <c r="D28" s="17">
        <v>0</v>
      </c>
      <c r="E28" s="17">
        <f t="shared" si="0"/>
        <v>-4064</v>
      </c>
      <c r="F28" s="18">
        <f t="shared" si="1"/>
        <v>-1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780827</v>
      </c>
      <c r="D30" s="17">
        <v>1568238</v>
      </c>
      <c r="E30" s="17">
        <f t="shared" si="0"/>
        <v>787411</v>
      </c>
      <c r="F30" s="18">
        <f t="shared" si="1"/>
        <v>1.0084320854683559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93217290</v>
      </c>
      <c r="D32" s="23">
        <f>D33+D34</f>
        <v>102166624</v>
      </c>
      <c r="E32" s="23">
        <f t="shared" si="0"/>
        <v>8949334</v>
      </c>
      <c r="F32" s="24">
        <f t="shared" si="1"/>
        <v>9.6005086610005508E-2</v>
      </c>
    </row>
    <row r="33" spans="1:6" x14ac:dyDescent="0.2">
      <c r="A33" s="51" t="s">
        <v>1</v>
      </c>
      <c r="B33" s="25" t="s">
        <v>36</v>
      </c>
      <c r="C33" s="26">
        <v>63976833</v>
      </c>
      <c r="D33" s="26">
        <v>66756555</v>
      </c>
      <c r="E33" s="26">
        <f t="shared" si="0"/>
        <v>2779722</v>
      </c>
      <c r="F33" s="27">
        <f t="shared" si="1"/>
        <v>4.3448884067143423E-2</v>
      </c>
    </row>
    <row r="34" spans="1:6" x14ac:dyDescent="0.2">
      <c r="A34" s="52" t="s">
        <v>72</v>
      </c>
      <c r="B34" s="28" t="s">
        <v>76</v>
      </c>
      <c r="C34" s="26">
        <f>SUM(C35:C50)</f>
        <v>29240457</v>
      </c>
      <c r="D34" s="26">
        <f>SUM(D35:D50)</f>
        <v>35410069</v>
      </c>
      <c r="E34" s="26">
        <f t="shared" si="0"/>
        <v>6169612</v>
      </c>
      <c r="F34" s="27">
        <f t="shared" si="1"/>
        <v>0.21099574469715021</v>
      </c>
    </row>
    <row r="35" spans="1:6" x14ac:dyDescent="0.2">
      <c r="A35" s="48">
        <v>1</v>
      </c>
      <c r="B35" s="16" t="s">
        <v>37</v>
      </c>
      <c r="C35" s="17">
        <v>7917546</v>
      </c>
      <c r="D35" s="17">
        <v>11562466</v>
      </c>
      <c r="E35" s="17">
        <f t="shared" si="0"/>
        <v>3644920</v>
      </c>
      <c r="F35" s="18">
        <f t="shared" si="1"/>
        <v>0.46035981350787236</v>
      </c>
    </row>
    <row r="36" spans="1:6" x14ac:dyDescent="0.2">
      <c r="A36" s="48">
        <v>2</v>
      </c>
      <c r="B36" s="16" t="s">
        <v>38</v>
      </c>
      <c r="C36" s="17">
        <v>5681592</v>
      </c>
      <c r="D36" s="17">
        <v>8113759</v>
      </c>
      <c r="E36" s="17">
        <f t="shared" si="0"/>
        <v>2432167</v>
      </c>
      <c r="F36" s="18">
        <f t="shared" si="1"/>
        <v>0.4280784329462588</v>
      </c>
    </row>
    <row r="37" spans="1:6" x14ac:dyDescent="0.2">
      <c r="A37" s="48">
        <v>3</v>
      </c>
      <c r="B37" s="16" t="s">
        <v>39</v>
      </c>
      <c r="C37" s="17">
        <v>6950657</v>
      </c>
      <c r="D37" s="17">
        <v>8410241</v>
      </c>
      <c r="E37" s="17">
        <f t="shared" si="0"/>
        <v>1459584</v>
      </c>
      <c r="F37" s="18">
        <f t="shared" si="1"/>
        <v>0.20999223526639277</v>
      </c>
    </row>
    <row r="38" spans="1:6" x14ac:dyDescent="0.2">
      <c r="A38" s="49">
        <v>4</v>
      </c>
      <c r="B38" s="16" t="s">
        <v>40</v>
      </c>
      <c r="C38" s="17">
        <v>7824956</v>
      </c>
      <c r="D38" s="17">
        <v>6314436</v>
      </c>
      <c r="E38" s="17">
        <f t="shared" si="0"/>
        <v>-1510520</v>
      </c>
      <c r="F38" s="18">
        <f t="shared" si="1"/>
        <v>-0.19303878513821671</v>
      </c>
    </row>
    <row r="39" spans="1:6" x14ac:dyDescent="0.2">
      <c r="A39" s="48">
        <v>5</v>
      </c>
      <c r="B39" s="16" t="s">
        <v>41</v>
      </c>
      <c r="C39" s="17">
        <v>0</v>
      </c>
      <c r="D39" s="17">
        <v>175990</v>
      </c>
      <c r="E39" s="17">
        <f t="shared" si="0"/>
        <v>175990</v>
      </c>
      <c r="F39" s="18" t="e">
        <f t="shared" si="1"/>
        <v>#DIV/0!</v>
      </c>
    </row>
    <row r="40" spans="1:6" x14ac:dyDescent="0.2">
      <c r="A40" s="49">
        <v>6</v>
      </c>
      <c r="B40" s="16" t="s">
        <v>42</v>
      </c>
      <c r="C40" s="17">
        <v>32</v>
      </c>
      <c r="D40" s="17">
        <v>1100</v>
      </c>
      <c r="E40" s="17">
        <f t="shared" si="0"/>
        <v>1068</v>
      </c>
      <c r="F40" s="18">
        <f t="shared" si="1"/>
        <v>33.375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0</v>
      </c>
      <c r="D42" s="17">
        <v>26762</v>
      </c>
      <c r="E42" s="17">
        <f t="shared" si="0"/>
        <v>26762</v>
      </c>
      <c r="F42" s="18" t="e">
        <f t="shared" si="1"/>
        <v>#DIV/0!</v>
      </c>
    </row>
    <row r="43" spans="1:6" x14ac:dyDescent="0.2">
      <c r="A43" s="48">
        <v>9</v>
      </c>
      <c r="B43" s="16" t="s">
        <v>45</v>
      </c>
      <c r="C43" s="17">
        <v>661541</v>
      </c>
      <c r="D43" s="17">
        <v>580054</v>
      </c>
      <c r="E43" s="17">
        <f t="shared" si="0"/>
        <v>-81487</v>
      </c>
      <c r="F43" s="18">
        <f t="shared" si="1"/>
        <v>-0.12317755059777091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63270</v>
      </c>
      <c r="E44" s="17">
        <f t="shared" si="0"/>
        <v>63270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17142</v>
      </c>
      <c r="D45" s="17">
        <v>30957</v>
      </c>
      <c r="E45" s="17">
        <f t="shared" si="0"/>
        <v>13815</v>
      </c>
      <c r="F45" s="18">
        <f t="shared" si="1"/>
        <v>0.80591529576478815</v>
      </c>
    </row>
    <row r="46" spans="1:6" x14ac:dyDescent="0.2">
      <c r="A46" s="48">
        <v>12</v>
      </c>
      <c r="B46" s="16" t="s">
        <v>47</v>
      </c>
      <c r="C46" s="17">
        <v>35281</v>
      </c>
      <c r="D46" s="17">
        <v>14191</v>
      </c>
      <c r="E46" s="17">
        <f t="shared" si="0"/>
        <v>-21090</v>
      </c>
      <c r="F46" s="18">
        <f t="shared" si="1"/>
        <v>-0.59777217199058985</v>
      </c>
    </row>
    <row r="47" spans="1:6" x14ac:dyDescent="0.2">
      <c r="A47" s="48">
        <v>13</v>
      </c>
      <c r="B47" s="16" t="s">
        <v>48</v>
      </c>
      <c r="C47" s="17">
        <v>85</v>
      </c>
      <c r="D47" s="17">
        <v>5168</v>
      </c>
      <c r="E47" s="17">
        <f t="shared" si="0"/>
        <v>5083</v>
      </c>
      <c r="F47" s="18">
        <f t="shared" si="1"/>
        <v>59.8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144541</v>
      </c>
      <c r="D49" s="17">
        <v>100624</v>
      </c>
      <c r="E49" s="17">
        <f t="shared" si="0"/>
        <v>-43917</v>
      </c>
      <c r="F49" s="18">
        <f t="shared" si="1"/>
        <v>-0.30383766543748836</v>
      </c>
    </row>
    <row r="50" spans="1:6" x14ac:dyDescent="0.2">
      <c r="A50" s="48">
        <v>16</v>
      </c>
      <c r="B50" s="16" t="s">
        <v>51</v>
      </c>
      <c r="C50" s="17">
        <v>7084</v>
      </c>
      <c r="D50" s="17">
        <v>11051</v>
      </c>
      <c r="E50" s="17">
        <f t="shared" si="0"/>
        <v>3967</v>
      </c>
      <c r="F50" s="18">
        <f t="shared" si="1"/>
        <v>0.55999435347261439</v>
      </c>
    </row>
    <row r="51" spans="1:6" x14ac:dyDescent="0.2">
      <c r="A51" s="50" t="s">
        <v>2</v>
      </c>
      <c r="B51" s="22" t="s">
        <v>52</v>
      </c>
      <c r="C51" s="23">
        <f>C52+C56</f>
        <v>159469309</v>
      </c>
      <c r="D51" s="23">
        <f>D52+D56</f>
        <v>166725091</v>
      </c>
      <c r="E51" s="23">
        <f t="shared" si="0"/>
        <v>7255782</v>
      </c>
      <c r="F51" s="24">
        <f t="shared" si="1"/>
        <v>4.5499551264751581E-2</v>
      </c>
    </row>
    <row r="52" spans="1:6" x14ac:dyDescent="0.2">
      <c r="A52" s="49">
        <v>1</v>
      </c>
      <c r="B52" s="28" t="s">
        <v>53</v>
      </c>
      <c r="C52" s="26">
        <v>159469309</v>
      </c>
      <c r="D52" s="26">
        <v>166725091</v>
      </c>
      <c r="E52" s="26">
        <f t="shared" si="0"/>
        <v>7255782</v>
      </c>
      <c r="F52" s="27">
        <f t="shared" si="1"/>
        <v>4.5499551264751581E-2</v>
      </c>
    </row>
    <row r="53" spans="1:6" x14ac:dyDescent="0.2">
      <c r="A53" s="49" t="s">
        <v>3</v>
      </c>
      <c r="B53" s="16" t="s">
        <v>54</v>
      </c>
      <c r="C53" s="17">
        <v>150333444</v>
      </c>
      <c r="D53" s="17">
        <v>150333444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1670465</v>
      </c>
      <c r="D54" s="17">
        <v>2846665</v>
      </c>
      <c r="E54" s="17">
        <f t="shared" si="0"/>
        <v>1176200</v>
      </c>
      <c r="F54" s="18">
        <f t="shared" si="1"/>
        <v>0.70411532118302378</v>
      </c>
    </row>
    <row r="55" spans="1:6" x14ac:dyDescent="0.2">
      <c r="A55" s="49" t="s">
        <v>5</v>
      </c>
      <c r="B55" s="16" t="s">
        <v>56</v>
      </c>
      <c r="C55" s="17">
        <v>7465400</v>
      </c>
      <c r="D55" s="17">
        <v>13544982</v>
      </c>
      <c r="E55" s="17">
        <f t="shared" si="0"/>
        <v>6079582</v>
      </c>
      <c r="F55" s="18">
        <f t="shared" si="1"/>
        <v>0.81436788383743663</v>
      </c>
    </row>
    <row r="56" spans="1:6" x14ac:dyDescent="0.2">
      <c r="A56" s="49" t="s">
        <v>6</v>
      </c>
      <c r="B56" s="28" t="s">
        <v>57</v>
      </c>
      <c r="C56" s="26">
        <v>0</v>
      </c>
      <c r="D56" s="26">
        <v>0</v>
      </c>
      <c r="E56" s="26">
        <f t="shared" si="0"/>
        <v>0</v>
      </c>
      <c r="F56" s="27" t="e">
        <f t="shared" si="1"/>
        <v>#DIV/0!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297330739</v>
      </c>
      <c r="D59" s="33">
        <f>D4+D32+D51</f>
        <v>316416710</v>
      </c>
      <c r="E59" s="33">
        <f t="shared" si="0"/>
        <v>19085971</v>
      </c>
      <c r="F59" s="34">
        <f t="shared" si="1"/>
        <v>6.419104551447008E-2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68775</v>
      </c>
      <c r="D60" s="14">
        <f>D61+D67</f>
        <v>46500</v>
      </c>
      <c r="E60" s="14">
        <f t="shared" si="0"/>
        <v>-22275</v>
      </c>
      <c r="F60" s="15">
        <f t="shared" si="1"/>
        <v>-0.32388222464558347</v>
      </c>
    </row>
    <row r="61" spans="1:6" s="35" customFormat="1" x14ac:dyDescent="0.2">
      <c r="A61" s="55"/>
      <c r="B61" s="36" t="s">
        <v>61</v>
      </c>
      <c r="C61" s="37">
        <v>68775</v>
      </c>
      <c r="D61" s="37">
        <v>46500</v>
      </c>
      <c r="E61" s="37">
        <f t="shared" si="0"/>
        <v>-22275</v>
      </c>
      <c r="F61" s="38">
        <f t="shared" si="1"/>
        <v>-0.32388222464558347</v>
      </c>
    </row>
    <row r="62" spans="1:6" x14ac:dyDescent="0.2">
      <c r="A62" s="48">
        <v>1</v>
      </c>
      <c r="B62" s="16" t="s">
        <v>62</v>
      </c>
      <c r="C62" s="17">
        <v>32000</v>
      </c>
      <c r="D62" s="17">
        <v>36000</v>
      </c>
      <c r="E62" s="17">
        <f t="shared" si="0"/>
        <v>4000</v>
      </c>
      <c r="F62" s="18">
        <f t="shared" si="1"/>
        <v>0.125</v>
      </c>
    </row>
    <row r="63" spans="1:6" x14ac:dyDescent="0.2">
      <c r="A63" s="49">
        <v>2</v>
      </c>
      <c r="B63" s="16" t="s">
        <v>64</v>
      </c>
      <c r="C63" s="17">
        <v>0</v>
      </c>
      <c r="D63" s="17">
        <v>0</v>
      </c>
      <c r="E63" s="17">
        <f t="shared" si="0"/>
        <v>0</v>
      </c>
      <c r="F63" s="18" t="e">
        <f t="shared" si="1"/>
        <v>#DIV/0!</v>
      </c>
    </row>
    <row r="64" spans="1:6" x14ac:dyDescent="0.2">
      <c r="A64" s="49">
        <v>3</v>
      </c>
      <c r="B64" s="16" t="s">
        <v>63</v>
      </c>
      <c r="C64" s="17">
        <v>32775</v>
      </c>
      <c r="D64" s="17">
        <v>0</v>
      </c>
      <c r="E64" s="17">
        <f t="shared" si="0"/>
        <v>-32775</v>
      </c>
      <c r="F64" s="18">
        <f t="shared" si="1"/>
        <v>-1</v>
      </c>
    </row>
    <row r="65" spans="1:6" x14ac:dyDescent="0.2">
      <c r="A65" s="48">
        <v>4</v>
      </c>
      <c r="B65" s="16" t="s">
        <v>65</v>
      </c>
      <c r="C65" s="17">
        <v>4000</v>
      </c>
      <c r="D65" s="17">
        <v>10500</v>
      </c>
      <c r="E65" s="17">
        <f t="shared" si="0"/>
        <v>6500</v>
      </c>
      <c r="F65" s="18">
        <f t="shared" si="1"/>
        <v>1.625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0</v>
      </c>
      <c r="D67" s="37">
        <v>0</v>
      </c>
      <c r="E67" s="37">
        <f t="shared" si="0"/>
        <v>0</v>
      </c>
      <c r="F67" s="38" t="e">
        <f t="shared" si="1"/>
        <v>#DIV/0!</v>
      </c>
    </row>
    <row r="68" spans="1:6" x14ac:dyDescent="0.2">
      <c r="A68" s="48">
        <v>6</v>
      </c>
      <c r="B68" s="16" t="s">
        <v>68</v>
      </c>
      <c r="C68" s="17">
        <v>0</v>
      </c>
      <c r="D68" s="17">
        <v>0</v>
      </c>
      <c r="E68" s="17">
        <f t="shared" si="0"/>
        <v>0</v>
      </c>
      <c r="F68" s="18" t="e">
        <f t="shared" si="1"/>
        <v>#DIV/0!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297399514</v>
      </c>
      <c r="D71" s="43">
        <f>D59+D60</f>
        <v>316463210</v>
      </c>
      <c r="E71" s="43">
        <f t="shared" si="2"/>
        <v>19063696</v>
      </c>
      <c r="F71" s="44">
        <f t="shared" si="3"/>
        <v>6.4101301792981458E-2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683" priority="3" stopIfTrue="1"/>
    <cfRule type="duplicateValues" dxfId="682" priority="4" stopIfTrue="1"/>
  </conditionalFormatting>
  <conditionalFormatting sqref="B8">
    <cfRule type="duplicateValues" dxfId="681" priority="5" stopIfTrue="1"/>
  </conditionalFormatting>
  <conditionalFormatting sqref="B27">
    <cfRule type="duplicateValues" dxfId="680" priority="6" stopIfTrue="1"/>
    <cfRule type="duplicateValues" dxfId="679" priority="7" stopIfTrue="1"/>
  </conditionalFormatting>
  <conditionalFormatting sqref="B27">
    <cfRule type="duplicateValues" dxfId="678" priority="8" stopIfTrue="1"/>
  </conditionalFormatting>
  <conditionalFormatting sqref="B66">
    <cfRule type="duplicateValues" dxfId="677" priority="9" stopIfTrue="1"/>
    <cfRule type="duplicateValues" dxfId="676" priority="10" stopIfTrue="1"/>
  </conditionalFormatting>
  <conditionalFormatting sqref="B66">
    <cfRule type="duplicateValues" dxfId="675" priority="11" stopIfTrue="1"/>
  </conditionalFormatting>
  <conditionalFormatting sqref="B57">
    <cfRule type="duplicateValues" dxfId="674" priority="12" stopIfTrue="1"/>
    <cfRule type="duplicateValues" dxfId="673" priority="13" stopIfTrue="1"/>
  </conditionalFormatting>
  <conditionalFormatting sqref="B57">
    <cfRule type="duplicateValues" dxfId="672" priority="14" stopIfTrue="1"/>
  </conditionalFormatting>
  <conditionalFormatting sqref="B71">
    <cfRule type="duplicateValues" dxfId="671" priority="1" stopIfTrue="1"/>
  </conditionalFormatting>
  <conditionalFormatting sqref="B71">
    <cfRule type="duplicateValues" dxfId="670" priority="2" stopIfTrue="1"/>
  </conditionalFormatting>
  <conditionalFormatting sqref="B67:B70 B6:B7 B58:B65 B9:B26 B28:B56">
    <cfRule type="duplicateValues" dxfId="669" priority="15" stopIfTrue="1"/>
    <cfRule type="duplicateValues" dxfId="668" priority="16" stopIfTrue="1"/>
  </conditionalFormatting>
  <conditionalFormatting sqref="B67:B70 B4:B7 B58:B65 B9:B26 B28:B56">
    <cfRule type="duplicateValues" dxfId="667" priority="17" stopIfTrue="1"/>
  </conditionalFormatting>
  <conditionalFormatting sqref="B58:B70 B5:B56">
    <cfRule type="duplicateValues" dxfId="666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Zeros="0" workbookViewId="0">
      <selection activeCell="N13" sqref="N13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x14ac:dyDescent="0.2">
      <c r="A1" s="78" t="s">
        <v>128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7" t="s">
        <v>75</v>
      </c>
      <c r="F2" s="77"/>
    </row>
    <row r="3" spans="1:6" ht="36" customHeight="1" thickTop="1" thickBot="1" x14ac:dyDescent="0.25">
      <c r="A3" s="46"/>
      <c r="B3" s="1" t="s">
        <v>136</v>
      </c>
      <c r="C3" s="10" t="s">
        <v>0</v>
      </c>
      <c r="D3" s="10" t="s">
        <v>9</v>
      </c>
      <c r="E3" s="11" t="s">
        <v>73</v>
      </c>
      <c r="F3" s="12" t="s">
        <v>74</v>
      </c>
    </row>
    <row r="4" spans="1:6" ht="18.75" customHeight="1" thickTop="1" x14ac:dyDescent="0.2">
      <c r="A4" s="47" t="s">
        <v>78</v>
      </c>
      <c r="B4" s="13" t="s">
        <v>77</v>
      </c>
      <c r="C4" s="14">
        <f>SUM(C5:C31)</f>
        <v>102584645</v>
      </c>
      <c r="D4" s="14">
        <f>SUM(D5:D31)</f>
        <v>100235290</v>
      </c>
      <c r="E4" s="14">
        <f>D4-C4</f>
        <v>-2349355</v>
      </c>
      <c r="F4" s="15">
        <f>D4/C4-100%</f>
        <v>-2.2901624312293478E-2</v>
      </c>
    </row>
    <row r="5" spans="1:6" x14ac:dyDescent="0.2">
      <c r="A5" s="48">
        <v>1</v>
      </c>
      <c r="B5" s="16" t="s">
        <v>10</v>
      </c>
      <c r="C5" s="17">
        <v>437614</v>
      </c>
      <c r="D5" s="17">
        <v>186121</v>
      </c>
      <c r="E5" s="17">
        <f t="shared" ref="E5:E68" si="0">D5-C5</f>
        <v>-251493</v>
      </c>
      <c r="F5" s="18">
        <f t="shared" ref="F5:F68" si="1">D5/C5-100%</f>
        <v>-0.57469139469943831</v>
      </c>
    </row>
    <row r="6" spans="1:6" x14ac:dyDescent="0.2">
      <c r="A6" s="49">
        <v>2</v>
      </c>
      <c r="B6" s="16" t="s">
        <v>11</v>
      </c>
      <c r="C6" s="17">
        <v>40950439</v>
      </c>
      <c r="D6" s="17">
        <v>39838619</v>
      </c>
      <c r="E6" s="17">
        <f t="shared" si="0"/>
        <v>-1111820</v>
      </c>
      <c r="F6" s="18">
        <f t="shared" si="1"/>
        <v>-2.715038048798446E-2</v>
      </c>
    </row>
    <row r="7" spans="1:6" x14ac:dyDescent="0.2">
      <c r="A7" s="48">
        <v>3</v>
      </c>
      <c r="B7" s="16" t="s">
        <v>12</v>
      </c>
      <c r="C7" s="17">
        <v>70562</v>
      </c>
      <c r="D7" s="17">
        <v>373053</v>
      </c>
      <c r="E7" s="17">
        <f t="shared" si="0"/>
        <v>302491</v>
      </c>
      <c r="F7" s="18">
        <f t="shared" si="1"/>
        <v>4.2868824579802158</v>
      </c>
    </row>
    <row r="8" spans="1:6" x14ac:dyDescent="0.2">
      <c r="A8" s="48">
        <v>4</v>
      </c>
      <c r="B8" s="16" t="s">
        <v>13</v>
      </c>
      <c r="C8" s="17">
        <v>0</v>
      </c>
      <c r="D8" s="17">
        <v>0</v>
      </c>
      <c r="E8" s="17">
        <f t="shared" si="0"/>
        <v>0</v>
      </c>
      <c r="F8" s="18" t="e">
        <f t="shared" si="1"/>
        <v>#DIV/0!</v>
      </c>
    </row>
    <row r="9" spans="1:6" x14ac:dyDescent="0.2">
      <c r="A9" s="48">
        <v>5</v>
      </c>
      <c r="B9" s="16" t="s">
        <v>14</v>
      </c>
      <c r="C9" s="17">
        <v>6426655</v>
      </c>
      <c r="D9" s="17">
        <v>459384</v>
      </c>
      <c r="E9" s="17">
        <f t="shared" si="0"/>
        <v>-5967271</v>
      </c>
      <c r="F9" s="18">
        <f t="shared" si="1"/>
        <v>-0.92851895737362589</v>
      </c>
    </row>
    <row r="10" spans="1:6" x14ac:dyDescent="0.2">
      <c r="A10" s="48">
        <v>6</v>
      </c>
      <c r="B10" s="16" t="s">
        <v>83</v>
      </c>
      <c r="C10" s="17">
        <v>285900</v>
      </c>
      <c r="D10" s="17">
        <v>251229</v>
      </c>
      <c r="E10" s="17">
        <f t="shared" si="0"/>
        <v>-34671</v>
      </c>
      <c r="F10" s="18">
        <f t="shared" si="1"/>
        <v>-0.12126967471143757</v>
      </c>
    </row>
    <row r="11" spans="1:6" x14ac:dyDescent="0.2">
      <c r="A11" s="48">
        <v>7</v>
      </c>
      <c r="B11" s="16" t="s">
        <v>15</v>
      </c>
      <c r="C11" s="17">
        <v>8820</v>
      </c>
      <c r="D11" s="17">
        <v>29611</v>
      </c>
      <c r="E11" s="17">
        <f t="shared" si="0"/>
        <v>20791</v>
      </c>
      <c r="F11" s="18">
        <f t="shared" si="1"/>
        <v>2.3572562358276645</v>
      </c>
    </row>
    <row r="12" spans="1:6" x14ac:dyDescent="0.2">
      <c r="A12" s="49">
        <v>8</v>
      </c>
      <c r="B12" s="16" t="s">
        <v>16</v>
      </c>
      <c r="C12" s="17">
        <v>358850</v>
      </c>
      <c r="D12" s="17">
        <v>315973</v>
      </c>
      <c r="E12" s="17">
        <f t="shared" si="0"/>
        <v>-42877</v>
      </c>
      <c r="F12" s="18">
        <f t="shared" si="1"/>
        <v>-0.11948446426083326</v>
      </c>
    </row>
    <row r="13" spans="1:6" ht="25.5" x14ac:dyDescent="0.2">
      <c r="A13" s="48">
        <v>9</v>
      </c>
      <c r="B13" s="16" t="s">
        <v>17</v>
      </c>
      <c r="C13" s="17">
        <v>4713074</v>
      </c>
      <c r="D13" s="17">
        <v>5070779</v>
      </c>
      <c r="E13" s="17">
        <f t="shared" si="0"/>
        <v>357705</v>
      </c>
      <c r="F13" s="18">
        <f t="shared" si="1"/>
        <v>7.5896325837446987E-2</v>
      </c>
    </row>
    <row r="14" spans="1:6" x14ac:dyDescent="0.2">
      <c r="A14" s="49">
        <v>10</v>
      </c>
      <c r="B14" s="16" t="s">
        <v>18</v>
      </c>
      <c r="C14" s="17">
        <v>6170769</v>
      </c>
      <c r="D14" s="17">
        <v>7806142</v>
      </c>
      <c r="E14" s="17">
        <f t="shared" si="0"/>
        <v>1635373</v>
      </c>
      <c r="F14" s="18">
        <f t="shared" si="1"/>
        <v>0.26501931931012157</v>
      </c>
    </row>
    <row r="15" spans="1:6" ht="25.5" x14ac:dyDescent="0.2">
      <c r="A15" s="49">
        <v>11</v>
      </c>
      <c r="B15" s="16" t="s">
        <v>19</v>
      </c>
      <c r="C15" s="17">
        <v>22562613</v>
      </c>
      <c r="D15" s="17">
        <v>27590346</v>
      </c>
      <c r="E15" s="17">
        <f t="shared" si="0"/>
        <v>5027733</v>
      </c>
      <c r="F15" s="18">
        <f t="shared" si="1"/>
        <v>0.22283469560905922</v>
      </c>
    </row>
    <row r="16" spans="1:6" x14ac:dyDescent="0.2">
      <c r="A16" s="48">
        <v>12</v>
      </c>
      <c r="B16" s="16" t="s">
        <v>20</v>
      </c>
      <c r="C16" s="17">
        <v>1697789</v>
      </c>
      <c r="D16" s="17">
        <v>2018371</v>
      </c>
      <c r="E16" s="17">
        <f t="shared" si="0"/>
        <v>320582</v>
      </c>
      <c r="F16" s="18">
        <f t="shared" si="1"/>
        <v>0.18882322832813725</v>
      </c>
    </row>
    <row r="17" spans="1:6" x14ac:dyDescent="0.2">
      <c r="A17" s="49">
        <v>13</v>
      </c>
      <c r="B17" s="16" t="s">
        <v>21</v>
      </c>
      <c r="C17" s="17">
        <v>55643</v>
      </c>
      <c r="D17" s="17">
        <v>0</v>
      </c>
      <c r="E17" s="17">
        <f t="shared" si="0"/>
        <v>-55643</v>
      </c>
      <c r="F17" s="18">
        <f t="shared" si="1"/>
        <v>-1</v>
      </c>
    </row>
    <row r="18" spans="1:6" x14ac:dyDescent="0.2">
      <c r="A18" s="49">
        <v>14</v>
      </c>
      <c r="B18" s="16" t="s">
        <v>22</v>
      </c>
      <c r="C18" s="17">
        <v>470161</v>
      </c>
      <c r="D18" s="17">
        <v>515111</v>
      </c>
      <c r="E18" s="17">
        <f t="shared" si="0"/>
        <v>44950</v>
      </c>
      <c r="F18" s="18">
        <f t="shared" si="1"/>
        <v>9.5605547886787656E-2</v>
      </c>
    </row>
    <row r="19" spans="1:6" x14ac:dyDescent="0.2">
      <c r="A19" s="48">
        <v>15</v>
      </c>
      <c r="B19" s="16" t="s">
        <v>23</v>
      </c>
      <c r="C19" s="17">
        <v>174291</v>
      </c>
      <c r="D19" s="17">
        <v>235702</v>
      </c>
      <c r="E19" s="17">
        <f t="shared" si="0"/>
        <v>61411</v>
      </c>
      <c r="F19" s="18">
        <f t="shared" si="1"/>
        <v>0.35234751077221427</v>
      </c>
    </row>
    <row r="20" spans="1:6" x14ac:dyDescent="0.2">
      <c r="A20" s="49">
        <v>16</v>
      </c>
      <c r="B20" s="16" t="s">
        <v>24</v>
      </c>
      <c r="C20" s="17">
        <v>12659633</v>
      </c>
      <c r="D20" s="17">
        <v>7390723</v>
      </c>
      <c r="E20" s="17">
        <f t="shared" si="0"/>
        <v>-5268910</v>
      </c>
      <c r="F20" s="18">
        <f t="shared" si="1"/>
        <v>-0.41619768914312127</v>
      </c>
    </row>
    <row r="21" spans="1:6" x14ac:dyDescent="0.2">
      <c r="A21" s="49">
        <v>17</v>
      </c>
      <c r="B21" s="16" t="s">
        <v>25</v>
      </c>
      <c r="C21" s="17">
        <v>237775</v>
      </c>
      <c r="D21" s="17">
        <v>133875</v>
      </c>
      <c r="E21" s="17">
        <f t="shared" si="0"/>
        <v>-103900</v>
      </c>
      <c r="F21" s="18">
        <f t="shared" si="1"/>
        <v>-0.43696772158553254</v>
      </c>
    </row>
    <row r="22" spans="1:6" x14ac:dyDescent="0.2">
      <c r="A22" s="49">
        <v>18</v>
      </c>
      <c r="B22" s="16" t="s">
        <v>26</v>
      </c>
      <c r="C22" s="17">
        <v>211460</v>
      </c>
      <c r="D22" s="17">
        <v>228792</v>
      </c>
      <c r="E22" s="17">
        <f t="shared" si="0"/>
        <v>17332</v>
      </c>
      <c r="F22" s="18">
        <f t="shared" si="1"/>
        <v>8.1963491913364273E-2</v>
      </c>
    </row>
    <row r="23" spans="1:6" x14ac:dyDescent="0.2">
      <c r="A23" s="49">
        <v>19</v>
      </c>
      <c r="B23" s="16" t="s">
        <v>27</v>
      </c>
      <c r="C23" s="17">
        <v>0</v>
      </c>
      <c r="D23" s="17">
        <v>0</v>
      </c>
      <c r="E23" s="17">
        <f t="shared" si="0"/>
        <v>0</v>
      </c>
      <c r="F23" s="18" t="e">
        <f t="shared" si="1"/>
        <v>#DIV/0!</v>
      </c>
    </row>
    <row r="24" spans="1:6" x14ac:dyDescent="0.2">
      <c r="A24" s="49">
        <v>20</v>
      </c>
      <c r="B24" s="16" t="s">
        <v>82</v>
      </c>
      <c r="C24" s="17">
        <v>0</v>
      </c>
      <c r="D24" s="17">
        <v>0</v>
      </c>
      <c r="E24" s="17">
        <f t="shared" si="0"/>
        <v>0</v>
      </c>
      <c r="F24" s="18" t="e">
        <f t="shared" si="1"/>
        <v>#DIV/0!</v>
      </c>
    </row>
    <row r="25" spans="1:6" x14ac:dyDescent="0.2">
      <c r="A25" s="49">
        <v>21</v>
      </c>
      <c r="B25" s="16" t="s">
        <v>28</v>
      </c>
      <c r="C25" s="17">
        <v>0</v>
      </c>
      <c r="D25" s="17">
        <v>0</v>
      </c>
      <c r="E25" s="17">
        <f t="shared" si="0"/>
        <v>0</v>
      </c>
      <c r="F25" s="18" t="e">
        <f t="shared" si="1"/>
        <v>#DIV/0!</v>
      </c>
    </row>
    <row r="26" spans="1:6" x14ac:dyDescent="0.2">
      <c r="A26" s="49">
        <v>22</v>
      </c>
      <c r="B26" s="16" t="s">
        <v>29</v>
      </c>
      <c r="C26" s="17">
        <v>260324</v>
      </c>
      <c r="D26" s="17">
        <v>21875</v>
      </c>
      <c r="E26" s="17">
        <f t="shared" si="0"/>
        <v>-238449</v>
      </c>
      <c r="F26" s="18">
        <f t="shared" si="1"/>
        <v>-0.91597009879995694</v>
      </c>
    </row>
    <row r="27" spans="1:6" x14ac:dyDescent="0.2">
      <c r="A27" s="49">
        <v>23</v>
      </c>
      <c r="B27" s="16" t="s">
        <v>30</v>
      </c>
      <c r="C27" s="17">
        <v>0</v>
      </c>
      <c r="D27" s="17">
        <v>623000</v>
      </c>
      <c r="E27" s="17">
        <f t="shared" si="0"/>
        <v>623000</v>
      </c>
      <c r="F27" s="18" t="e">
        <f t="shared" si="1"/>
        <v>#DIV/0!</v>
      </c>
    </row>
    <row r="28" spans="1:6" x14ac:dyDescent="0.2">
      <c r="A28" s="49">
        <v>24</v>
      </c>
      <c r="B28" s="16" t="s">
        <v>31</v>
      </c>
      <c r="C28" s="17">
        <v>0</v>
      </c>
      <c r="D28" s="17">
        <v>0</v>
      </c>
      <c r="E28" s="17">
        <f t="shared" si="0"/>
        <v>0</v>
      </c>
      <c r="F28" s="18" t="e">
        <f t="shared" si="1"/>
        <v>#DIV/0!</v>
      </c>
    </row>
    <row r="29" spans="1:6" x14ac:dyDescent="0.2">
      <c r="A29" s="49">
        <v>25</v>
      </c>
      <c r="B29" s="16" t="s">
        <v>32</v>
      </c>
      <c r="C29" s="17">
        <v>0</v>
      </c>
      <c r="D29" s="17">
        <v>0</v>
      </c>
      <c r="E29" s="17">
        <f t="shared" si="0"/>
        <v>0</v>
      </c>
      <c r="F29" s="18" t="e">
        <f t="shared" si="1"/>
        <v>#DIV/0!</v>
      </c>
    </row>
    <row r="30" spans="1:6" x14ac:dyDescent="0.2">
      <c r="A30" s="49">
        <v>26</v>
      </c>
      <c r="B30" s="16" t="s">
        <v>33</v>
      </c>
      <c r="C30" s="17">
        <v>4832273</v>
      </c>
      <c r="D30" s="17">
        <v>7146584</v>
      </c>
      <c r="E30" s="17">
        <f t="shared" si="0"/>
        <v>2314311</v>
      </c>
      <c r="F30" s="18">
        <f t="shared" si="1"/>
        <v>0.47892803241869819</v>
      </c>
    </row>
    <row r="31" spans="1:6" x14ac:dyDescent="0.2">
      <c r="A31" s="49">
        <v>27</v>
      </c>
      <c r="B31" s="19" t="s">
        <v>34</v>
      </c>
      <c r="C31" s="20">
        <v>0</v>
      </c>
      <c r="D31" s="20">
        <v>0</v>
      </c>
      <c r="E31" s="20">
        <f t="shared" si="0"/>
        <v>0</v>
      </c>
      <c r="F31" s="21" t="e">
        <f t="shared" si="1"/>
        <v>#DIV/0!</v>
      </c>
    </row>
    <row r="32" spans="1:6" x14ac:dyDescent="0.2">
      <c r="A32" s="50" t="s">
        <v>79</v>
      </c>
      <c r="B32" s="22" t="s">
        <v>35</v>
      </c>
      <c r="C32" s="23">
        <f>C33+C34</f>
        <v>130077855</v>
      </c>
      <c r="D32" s="23">
        <f>D33+D34</f>
        <v>137270547</v>
      </c>
      <c r="E32" s="23">
        <f t="shared" si="0"/>
        <v>7192692</v>
      </c>
      <c r="F32" s="24">
        <f t="shared" si="1"/>
        <v>5.5295284504806697E-2</v>
      </c>
    </row>
    <row r="33" spans="1:6" x14ac:dyDescent="0.2">
      <c r="A33" s="51" t="s">
        <v>1</v>
      </c>
      <c r="B33" s="25" t="s">
        <v>36</v>
      </c>
      <c r="C33" s="26">
        <v>101109088</v>
      </c>
      <c r="D33" s="26">
        <v>103835914</v>
      </c>
      <c r="E33" s="26">
        <f t="shared" si="0"/>
        <v>2726826</v>
      </c>
      <c r="F33" s="27">
        <f t="shared" si="1"/>
        <v>2.6969148411268407E-2</v>
      </c>
    </row>
    <row r="34" spans="1:6" x14ac:dyDescent="0.2">
      <c r="A34" s="52" t="s">
        <v>72</v>
      </c>
      <c r="B34" s="28" t="s">
        <v>76</v>
      </c>
      <c r="C34" s="26">
        <f>SUM(C35:C50)</f>
        <v>28968767</v>
      </c>
      <c r="D34" s="26">
        <f>SUM(D35:D50)</f>
        <v>33434633</v>
      </c>
      <c r="E34" s="26">
        <f t="shared" si="0"/>
        <v>4465866</v>
      </c>
      <c r="F34" s="27">
        <f t="shared" si="1"/>
        <v>0.15416141115015347</v>
      </c>
    </row>
    <row r="35" spans="1:6" x14ac:dyDescent="0.2">
      <c r="A35" s="48">
        <v>1</v>
      </c>
      <c r="B35" s="16" t="s">
        <v>37</v>
      </c>
      <c r="C35" s="17">
        <v>5861795</v>
      </c>
      <c r="D35" s="17">
        <v>7248146</v>
      </c>
      <c r="E35" s="17">
        <f t="shared" si="0"/>
        <v>1386351</v>
      </c>
      <c r="F35" s="18">
        <f t="shared" si="1"/>
        <v>0.23650622377616415</v>
      </c>
    </row>
    <row r="36" spans="1:6" x14ac:dyDescent="0.2">
      <c r="A36" s="48">
        <v>2</v>
      </c>
      <c r="B36" s="16" t="s">
        <v>38</v>
      </c>
      <c r="C36" s="17">
        <v>6646425</v>
      </c>
      <c r="D36" s="17">
        <v>8720782</v>
      </c>
      <c r="E36" s="17">
        <f t="shared" si="0"/>
        <v>2074357</v>
      </c>
      <c r="F36" s="18">
        <f t="shared" si="1"/>
        <v>0.31210116716881631</v>
      </c>
    </row>
    <row r="37" spans="1:6" x14ac:dyDescent="0.2">
      <c r="A37" s="48">
        <v>3</v>
      </c>
      <c r="B37" s="16" t="s">
        <v>39</v>
      </c>
      <c r="C37" s="17">
        <v>850872</v>
      </c>
      <c r="D37" s="17">
        <v>616480</v>
      </c>
      <c r="E37" s="17">
        <f t="shared" si="0"/>
        <v>-234392</v>
      </c>
      <c r="F37" s="18">
        <f t="shared" si="1"/>
        <v>-0.27547269154467413</v>
      </c>
    </row>
    <row r="38" spans="1:6" x14ac:dyDescent="0.2">
      <c r="A38" s="49">
        <v>4</v>
      </c>
      <c r="B38" s="16" t="s">
        <v>40</v>
      </c>
      <c r="C38" s="17">
        <v>8738296</v>
      </c>
      <c r="D38" s="17">
        <v>9592546</v>
      </c>
      <c r="E38" s="17">
        <f t="shared" si="0"/>
        <v>854250</v>
      </c>
      <c r="F38" s="18">
        <f t="shared" si="1"/>
        <v>9.775933431415007E-2</v>
      </c>
    </row>
    <row r="39" spans="1:6" x14ac:dyDescent="0.2">
      <c r="A39" s="48">
        <v>5</v>
      </c>
      <c r="B39" s="16" t="s">
        <v>41</v>
      </c>
      <c r="C39" s="17">
        <v>5264371</v>
      </c>
      <c r="D39" s="17">
        <v>4866576</v>
      </c>
      <c r="E39" s="17">
        <f t="shared" si="0"/>
        <v>-397795</v>
      </c>
      <c r="F39" s="18">
        <f t="shared" si="1"/>
        <v>-7.5563633338151859E-2</v>
      </c>
    </row>
    <row r="40" spans="1:6" x14ac:dyDescent="0.2">
      <c r="A40" s="49">
        <v>6</v>
      </c>
      <c r="B40" s="16" t="s">
        <v>42</v>
      </c>
      <c r="C40" s="17">
        <v>26306</v>
      </c>
      <c r="D40" s="17">
        <v>8675</v>
      </c>
      <c r="E40" s="17">
        <f t="shared" si="0"/>
        <v>-17631</v>
      </c>
      <c r="F40" s="18">
        <f t="shared" si="1"/>
        <v>-0.6702273245647381</v>
      </c>
    </row>
    <row r="41" spans="1:6" ht="12" customHeight="1" x14ac:dyDescent="0.2">
      <c r="A41" s="48">
        <v>7</v>
      </c>
      <c r="B41" s="16" t="s">
        <v>43</v>
      </c>
      <c r="C41" s="17">
        <v>0</v>
      </c>
      <c r="D41" s="17">
        <v>0</v>
      </c>
      <c r="E41" s="17">
        <f t="shared" si="0"/>
        <v>0</v>
      </c>
      <c r="F41" s="18" t="e">
        <f t="shared" si="1"/>
        <v>#DIV/0!</v>
      </c>
    </row>
    <row r="42" spans="1:6" x14ac:dyDescent="0.2">
      <c r="A42" s="48">
        <v>8</v>
      </c>
      <c r="B42" s="16" t="s">
        <v>44</v>
      </c>
      <c r="C42" s="17">
        <v>506017</v>
      </c>
      <c r="D42" s="17">
        <v>983713</v>
      </c>
      <c r="E42" s="17">
        <f t="shared" si="0"/>
        <v>477696</v>
      </c>
      <c r="F42" s="18">
        <f t="shared" si="1"/>
        <v>0.94403152463257167</v>
      </c>
    </row>
    <row r="43" spans="1:6" x14ac:dyDescent="0.2">
      <c r="A43" s="48">
        <v>9</v>
      </c>
      <c r="B43" s="16" t="s">
        <v>45</v>
      </c>
      <c r="C43" s="17">
        <v>301089</v>
      </c>
      <c r="D43" s="17">
        <v>716625</v>
      </c>
      <c r="E43" s="17">
        <f t="shared" si="0"/>
        <v>415536</v>
      </c>
      <c r="F43" s="18">
        <f t="shared" si="1"/>
        <v>1.3801101999740939</v>
      </c>
    </row>
    <row r="44" spans="1:6" x14ac:dyDescent="0.2">
      <c r="A44" s="48">
        <v>10</v>
      </c>
      <c r="B44" s="16" t="s">
        <v>46</v>
      </c>
      <c r="C44" s="17">
        <v>0</v>
      </c>
      <c r="D44" s="17">
        <v>0</v>
      </c>
      <c r="E44" s="17">
        <f t="shared" si="0"/>
        <v>0</v>
      </c>
      <c r="F44" s="18" t="e">
        <f t="shared" si="1"/>
        <v>#DIV/0!</v>
      </c>
    </row>
    <row r="45" spans="1:6" x14ac:dyDescent="0.2">
      <c r="A45" s="48">
        <v>11</v>
      </c>
      <c r="B45" s="16" t="s">
        <v>81</v>
      </c>
      <c r="C45" s="17">
        <v>166143</v>
      </c>
      <c r="D45" s="17">
        <v>233702</v>
      </c>
      <c r="E45" s="17">
        <f t="shared" si="0"/>
        <v>67559</v>
      </c>
      <c r="F45" s="18">
        <f t="shared" si="1"/>
        <v>0.40663163660220403</v>
      </c>
    </row>
    <row r="46" spans="1:6" x14ac:dyDescent="0.2">
      <c r="A46" s="48">
        <v>12</v>
      </c>
      <c r="B46" s="16" t="s">
        <v>47</v>
      </c>
      <c r="C46" s="17">
        <v>45682</v>
      </c>
      <c r="D46" s="17">
        <v>10220</v>
      </c>
      <c r="E46" s="17">
        <f t="shared" si="0"/>
        <v>-35462</v>
      </c>
      <c r="F46" s="18">
        <f t="shared" si="1"/>
        <v>-0.77627949739503521</v>
      </c>
    </row>
    <row r="47" spans="1:6" x14ac:dyDescent="0.2">
      <c r="A47" s="48">
        <v>13</v>
      </c>
      <c r="B47" s="16" t="s">
        <v>48</v>
      </c>
      <c r="C47" s="17">
        <v>0</v>
      </c>
      <c r="D47" s="17">
        <v>2</v>
      </c>
      <c r="E47" s="17">
        <f t="shared" si="0"/>
        <v>2</v>
      </c>
      <c r="F47" s="18" t="e">
        <f t="shared" si="1"/>
        <v>#DIV/0!</v>
      </c>
    </row>
    <row r="48" spans="1:6" x14ac:dyDescent="0.2">
      <c r="A48" s="48">
        <v>14</v>
      </c>
      <c r="B48" s="16" t="s">
        <v>49</v>
      </c>
      <c r="C48" s="17">
        <v>0</v>
      </c>
      <c r="D48" s="17">
        <v>0</v>
      </c>
      <c r="E48" s="17">
        <f t="shared" si="0"/>
        <v>0</v>
      </c>
      <c r="F48" s="18" t="e">
        <f t="shared" si="1"/>
        <v>#DIV/0!</v>
      </c>
    </row>
    <row r="49" spans="1:6" x14ac:dyDescent="0.2">
      <c r="A49" s="48">
        <v>15</v>
      </c>
      <c r="B49" s="16" t="s">
        <v>50</v>
      </c>
      <c r="C49" s="17">
        <v>561771</v>
      </c>
      <c r="D49" s="17">
        <v>437148</v>
      </c>
      <c r="E49" s="17">
        <f t="shared" si="0"/>
        <v>-124623</v>
      </c>
      <c r="F49" s="18">
        <f t="shared" si="1"/>
        <v>-0.22183950399718033</v>
      </c>
    </row>
    <row r="50" spans="1:6" x14ac:dyDescent="0.2">
      <c r="A50" s="48">
        <v>16</v>
      </c>
      <c r="B50" s="16" t="s">
        <v>51</v>
      </c>
      <c r="C50" s="17">
        <v>0</v>
      </c>
      <c r="D50" s="17">
        <v>18</v>
      </c>
      <c r="E50" s="17">
        <f t="shared" si="0"/>
        <v>18</v>
      </c>
      <c r="F50" s="18" t="e">
        <f t="shared" si="1"/>
        <v>#DIV/0!</v>
      </c>
    </row>
    <row r="51" spans="1:6" x14ac:dyDescent="0.2">
      <c r="A51" s="50" t="s">
        <v>2</v>
      </c>
      <c r="B51" s="22" t="s">
        <v>52</v>
      </c>
      <c r="C51" s="23">
        <f>C52+C56</f>
        <v>48374334</v>
      </c>
      <c r="D51" s="23">
        <f>D52+D56</f>
        <v>51143753</v>
      </c>
      <c r="E51" s="23">
        <f t="shared" si="0"/>
        <v>2769419</v>
      </c>
      <c r="F51" s="24">
        <f t="shared" si="1"/>
        <v>5.724975975896629E-2</v>
      </c>
    </row>
    <row r="52" spans="1:6" x14ac:dyDescent="0.2">
      <c r="A52" s="49">
        <v>1</v>
      </c>
      <c r="B52" s="28" t="s">
        <v>53</v>
      </c>
      <c r="C52" s="26">
        <v>40835334</v>
      </c>
      <c r="D52" s="26">
        <v>45158753</v>
      </c>
      <c r="E52" s="26">
        <f t="shared" si="0"/>
        <v>4323419</v>
      </c>
      <c r="F52" s="27">
        <f t="shared" si="1"/>
        <v>0.10587446156311597</v>
      </c>
    </row>
    <row r="53" spans="1:6" x14ac:dyDescent="0.2">
      <c r="A53" s="49" t="s">
        <v>3</v>
      </c>
      <c r="B53" s="16" t="s">
        <v>54</v>
      </c>
      <c r="C53" s="17">
        <v>36470457</v>
      </c>
      <c r="D53" s="17">
        <v>36470457</v>
      </c>
      <c r="E53" s="17">
        <f t="shared" si="0"/>
        <v>0</v>
      </c>
      <c r="F53" s="18">
        <f t="shared" si="1"/>
        <v>0</v>
      </c>
    </row>
    <row r="54" spans="1:6" x14ac:dyDescent="0.2">
      <c r="A54" s="49" t="s">
        <v>4</v>
      </c>
      <c r="B54" s="16" t="s">
        <v>55</v>
      </c>
      <c r="C54" s="17">
        <v>2788191</v>
      </c>
      <c r="D54" s="17">
        <v>1713469</v>
      </c>
      <c r="E54" s="17">
        <f t="shared" si="0"/>
        <v>-1074722</v>
      </c>
      <c r="F54" s="18">
        <f t="shared" si="1"/>
        <v>-0.38545494193188345</v>
      </c>
    </row>
    <row r="55" spans="1:6" x14ac:dyDescent="0.2">
      <c r="A55" s="49" t="s">
        <v>5</v>
      </c>
      <c r="B55" s="16" t="s">
        <v>56</v>
      </c>
      <c r="C55" s="17">
        <v>1576686</v>
      </c>
      <c r="D55" s="17">
        <v>6974827</v>
      </c>
      <c r="E55" s="17">
        <f t="shared" si="0"/>
        <v>5398141</v>
      </c>
      <c r="F55" s="18">
        <f t="shared" si="1"/>
        <v>3.4237260938449383</v>
      </c>
    </row>
    <row r="56" spans="1:6" x14ac:dyDescent="0.2">
      <c r="A56" s="49" t="s">
        <v>6</v>
      </c>
      <c r="B56" s="28" t="s">
        <v>57</v>
      </c>
      <c r="C56" s="26">
        <v>7539000</v>
      </c>
      <c r="D56" s="26">
        <v>5985000</v>
      </c>
      <c r="E56" s="26">
        <f t="shared" si="0"/>
        <v>-1554000</v>
      </c>
      <c r="F56" s="27">
        <f t="shared" si="1"/>
        <v>-0.20612813370473537</v>
      </c>
    </row>
    <row r="57" spans="1:6" x14ac:dyDescent="0.2">
      <c r="A57" s="49" t="s">
        <v>7</v>
      </c>
      <c r="B57" s="28" t="s">
        <v>58</v>
      </c>
      <c r="C57" s="26">
        <v>0</v>
      </c>
      <c r="D57" s="26">
        <v>0</v>
      </c>
      <c r="E57" s="26">
        <f t="shared" si="0"/>
        <v>0</v>
      </c>
      <c r="F57" s="27" t="e">
        <f t="shared" si="1"/>
        <v>#DIV/0!</v>
      </c>
    </row>
    <row r="58" spans="1:6" ht="13.5" thickBot="1" x14ac:dyDescent="0.25">
      <c r="A58" s="53">
        <v>4</v>
      </c>
      <c r="B58" s="29" t="s">
        <v>59</v>
      </c>
      <c r="C58" s="30">
        <v>0</v>
      </c>
      <c r="D58" s="30">
        <v>0</v>
      </c>
      <c r="E58" s="30">
        <f t="shared" si="0"/>
        <v>0</v>
      </c>
      <c r="F58" s="31" t="e">
        <f t="shared" si="1"/>
        <v>#DIV/0!</v>
      </c>
    </row>
    <row r="59" spans="1:6" s="35" customFormat="1" ht="17.25" customHeight="1" thickTop="1" thickBot="1" x14ac:dyDescent="0.25">
      <c r="A59" s="54" t="s">
        <v>80</v>
      </c>
      <c r="B59" s="32" t="s">
        <v>60</v>
      </c>
      <c r="C59" s="33">
        <f>C4+C32+C51</f>
        <v>281036834</v>
      </c>
      <c r="D59" s="33">
        <f>D4+D32+D51</f>
        <v>288649590</v>
      </c>
      <c r="E59" s="33">
        <f t="shared" si="0"/>
        <v>7612756</v>
      </c>
      <c r="F59" s="34">
        <f t="shared" si="1"/>
        <v>2.7088107603717271E-2</v>
      </c>
    </row>
    <row r="60" spans="1:6" ht="13.5" thickTop="1" x14ac:dyDescent="0.2">
      <c r="A60" s="47" t="s">
        <v>8</v>
      </c>
      <c r="B60" s="13" t="s">
        <v>71</v>
      </c>
      <c r="C60" s="14">
        <f>C61+C67</f>
        <v>676980</v>
      </c>
      <c r="D60" s="14">
        <f>D61+D67</f>
        <v>35930962</v>
      </c>
      <c r="E60" s="14">
        <f t="shared" si="0"/>
        <v>35253982</v>
      </c>
      <c r="F60" s="15">
        <f t="shared" si="1"/>
        <v>52.07536707140536</v>
      </c>
    </row>
    <row r="61" spans="1:6" s="35" customFormat="1" x14ac:dyDescent="0.2">
      <c r="A61" s="55"/>
      <c r="B61" s="36" t="s">
        <v>61</v>
      </c>
      <c r="C61" s="37">
        <v>607584</v>
      </c>
      <c r="D61" s="37">
        <v>35861566</v>
      </c>
      <c r="E61" s="37">
        <f t="shared" si="0"/>
        <v>35253982</v>
      </c>
      <c r="F61" s="38">
        <f t="shared" si="1"/>
        <v>58.023223126349606</v>
      </c>
    </row>
    <row r="62" spans="1:6" x14ac:dyDescent="0.2">
      <c r="A62" s="48">
        <v>1</v>
      </c>
      <c r="B62" s="16" t="s">
        <v>62</v>
      </c>
      <c r="C62" s="17">
        <v>5500</v>
      </c>
      <c r="D62" s="17">
        <v>4672</v>
      </c>
      <c r="E62" s="17">
        <f t="shared" si="0"/>
        <v>-828</v>
      </c>
      <c r="F62" s="18">
        <f t="shared" si="1"/>
        <v>-0.15054545454545454</v>
      </c>
    </row>
    <row r="63" spans="1:6" x14ac:dyDescent="0.2">
      <c r="A63" s="49">
        <v>2</v>
      </c>
      <c r="B63" s="16" t="s">
        <v>64</v>
      </c>
      <c r="C63" s="17">
        <v>602084</v>
      </c>
      <c r="D63" s="17">
        <v>35856894</v>
      </c>
      <c r="E63" s="17">
        <f t="shared" si="0"/>
        <v>35254810</v>
      </c>
      <c r="F63" s="18">
        <f t="shared" si="1"/>
        <v>58.554636894519703</v>
      </c>
    </row>
    <row r="64" spans="1:6" x14ac:dyDescent="0.2">
      <c r="A64" s="49">
        <v>3</v>
      </c>
      <c r="B64" s="16" t="s">
        <v>63</v>
      </c>
      <c r="C64" s="17">
        <v>0</v>
      </c>
      <c r="D64" s="17">
        <v>0</v>
      </c>
      <c r="E64" s="17">
        <f t="shared" si="0"/>
        <v>0</v>
      </c>
      <c r="F64" s="18" t="e">
        <f t="shared" si="1"/>
        <v>#DIV/0!</v>
      </c>
    </row>
    <row r="65" spans="1:6" x14ac:dyDescent="0.2">
      <c r="A65" s="48">
        <v>4</v>
      </c>
      <c r="B65" s="16" t="s">
        <v>65</v>
      </c>
      <c r="C65" s="17">
        <v>0</v>
      </c>
      <c r="D65" s="17">
        <v>0</v>
      </c>
      <c r="E65" s="17">
        <f t="shared" si="0"/>
        <v>0</v>
      </c>
      <c r="F65" s="18" t="e">
        <f t="shared" si="1"/>
        <v>#DIV/0!</v>
      </c>
    </row>
    <row r="66" spans="1:6" x14ac:dyDescent="0.2">
      <c r="A66" s="48">
        <v>5</v>
      </c>
      <c r="B66" s="16" t="s">
        <v>66</v>
      </c>
      <c r="C66" s="17">
        <v>0</v>
      </c>
      <c r="D66" s="17">
        <v>0</v>
      </c>
      <c r="E66" s="17">
        <f t="shared" si="0"/>
        <v>0</v>
      </c>
      <c r="F66" s="18" t="e">
        <f t="shared" si="1"/>
        <v>#DIV/0!</v>
      </c>
    </row>
    <row r="67" spans="1:6" s="35" customFormat="1" x14ac:dyDescent="0.2">
      <c r="A67" s="55"/>
      <c r="B67" s="36" t="s">
        <v>67</v>
      </c>
      <c r="C67" s="37">
        <v>69396</v>
      </c>
      <c r="D67" s="37">
        <v>69396</v>
      </c>
      <c r="E67" s="37">
        <f t="shared" si="0"/>
        <v>0</v>
      </c>
      <c r="F67" s="38">
        <f t="shared" si="1"/>
        <v>0</v>
      </c>
    </row>
    <row r="68" spans="1:6" x14ac:dyDescent="0.2">
      <c r="A68" s="48">
        <v>6</v>
      </c>
      <c r="B68" s="16" t="s">
        <v>68</v>
      </c>
      <c r="C68" s="17">
        <v>69396</v>
      </c>
      <c r="D68" s="17">
        <v>69396</v>
      </c>
      <c r="E68" s="17">
        <f t="shared" si="0"/>
        <v>0</v>
      </c>
      <c r="F68" s="18">
        <f t="shared" si="1"/>
        <v>0</v>
      </c>
    </row>
    <row r="69" spans="1:6" x14ac:dyDescent="0.2">
      <c r="A69" s="48">
        <v>7</v>
      </c>
      <c r="B69" s="16" t="s">
        <v>69</v>
      </c>
      <c r="C69" s="17">
        <v>0</v>
      </c>
      <c r="D69" s="17">
        <v>0</v>
      </c>
      <c r="E69" s="17">
        <f t="shared" ref="E69:E71" si="2">D69-C69</f>
        <v>0</v>
      </c>
      <c r="F69" s="18" t="e">
        <f t="shared" ref="F69:F71" si="3">D69/C69-100%</f>
        <v>#DIV/0!</v>
      </c>
    </row>
    <row r="70" spans="1:6" ht="13.5" thickBot="1" x14ac:dyDescent="0.25">
      <c r="A70" s="48">
        <v>8</v>
      </c>
      <c r="B70" s="39" t="s">
        <v>70</v>
      </c>
      <c r="C70" s="40">
        <v>0</v>
      </c>
      <c r="D70" s="40">
        <v>0</v>
      </c>
      <c r="E70" s="40">
        <f t="shared" si="2"/>
        <v>0</v>
      </c>
      <c r="F70" s="41" t="e">
        <f t="shared" si="3"/>
        <v>#DIV/0!</v>
      </c>
    </row>
    <row r="71" spans="1:6" s="35" customFormat="1" ht="17.25" customHeight="1" thickTop="1" thickBot="1" x14ac:dyDescent="0.25">
      <c r="A71" s="56"/>
      <c r="B71" s="42" t="s">
        <v>137</v>
      </c>
      <c r="C71" s="43">
        <f>C59+C60</f>
        <v>281713814</v>
      </c>
      <c r="D71" s="43">
        <f>D59+D60</f>
        <v>324580552</v>
      </c>
      <c r="E71" s="43">
        <f t="shared" si="2"/>
        <v>42866738</v>
      </c>
      <c r="F71" s="44">
        <f t="shared" si="3"/>
        <v>0.15216413207198998</v>
      </c>
    </row>
    <row r="72" spans="1:6" ht="13.5" thickTop="1" x14ac:dyDescent="0.2">
      <c r="A72" s="57"/>
      <c r="B72" s="6"/>
    </row>
  </sheetData>
  <mergeCells count="2">
    <mergeCell ref="A1:F1"/>
    <mergeCell ref="E2:F2"/>
  </mergeCells>
  <conditionalFormatting sqref="B8">
    <cfRule type="duplicateValues" dxfId="665" priority="3" stopIfTrue="1"/>
    <cfRule type="duplicateValues" dxfId="664" priority="4" stopIfTrue="1"/>
  </conditionalFormatting>
  <conditionalFormatting sqref="B8">
    <cfRule type="duplicateValues" dxfId="663" priority="5" stopIfTrue="1"/>
  </conditionalFormatting>
  <conditionalFormatting sqref="B27">
    <cfRule type="duplicateValues" dxfId="662" priority="6" stopIfTrue="1"/>
    <cfRule type="duplicateValues" dxfId="661" priority="7" stopIfTrue="1"/>
  </conditionalFormatting>
  <conditionalFormatting sqref="B27">
    <cfRule type="duplicateValues" dxfId="660" priority="8" stopIfTrue="1"/>
  </conditionalFormatting>
  <conditionalFormatting sqref="B66">
    <cfRule type="duplicateValues" dxfId="659" priority="9" stopIfTrue="1"/>
    <cfRule type="duplicateValues" dxfId="658" priority="10" stopIfTrue="1"/>
  </conditionalFormatting>
  <conditionalFormatting sqref="B66">
    <cfRule type="duplicateValues" dxfId="657" priority="11" stopIfTrue="1"/>
  </conditionalFormatting>
  <conditionalFormatting sqref="B57">
    <cfRule type="duplicateValues" dxfId="656" priority="12" stopIfTrue="1"/>
    <cfRule type="duplicateValues" dxfId="655" priority="13" stopIfTrue="1"/>
  </conditionalFormatting>
  <conditionalFormatting sqref="B57">
    <cfRule type="duplicateValues" dxfId="654" priority="14" stopIfTrue="1"/>
  </conditionalFormatting>
  <conditionalFormatting sqref="B71">
    <cfRule type="duplicateValues" dxfId="653" priority="1" stopIfTrue="1"/>
  </conditionalFormatting>
  <conditionalFormatting sqref="B71">
    <cfRule type="duplicateValues" dxfId="652" priority="2" stopIfTrue="1"/>
  </conditionalFormatting>
  <conditionalFormatting sqref="B67:B70 B6:B7 B58:B65 B9:B26 B28:B56">
    <cfRule type="duplicateValues" dxfId="651" priority="15" stopIfTrue="1"/>
    <cfRule type="duplicateValues" dxfId="650" priority="16" stopIfTrue="1"/>
  </conditionalFormatting>
  <conditionalFormatting sqref="B67:B70 B4:B7 B58:B65 B9:B26 B28:B56">
    <cfRule type="duplicateValues" dxfId="649" priority="17" stopIfTrue="1"/>
  </conditionalFormatting>
  <conditionalFormatting sqref="B58:B70 B5:B56">
    <cfRule type="duplicateValues" dxfId="648" priority="18" stopIfTrue="1"/>
  </conditionalFormatting>
  <printOptions horizontalCentered="1"/>
  <pageMargins left="0" right="0" top="0" bottom="0" header="0.31496062992125984" footer="0.31496062992125984"/>
  <pageSetup paperSize="9" scale="85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45</vt:i4>
      </vt:variant>
    </vt:vector>
  </HeadingPairs>
  <TitlesOfParts>
    <vt:vector size="90" baseType="lpstr">
      <vt:lpstr>Ada</vt:lpstr>
      <vt:lpstr>Alibunar</vt:lpstr>
      <vt:lpstr>Apatin</vt:lpstr>
      <vt:lpstr>Bac</vt:lpstr>
      <vt:lpstr>B Palanka</vt:lpstr>
      <vt:lpstr>B Topola</vt:lpstr>
      <vt:lpstr>B Petrovac</vt:lpstr>
      <vt:lpstr>B Crkva</vt:lpstr>
      <vt:lpstr>Beocin</vt:lpstr>
      <vt:lpstr>Becej</vt:lpstr>
      <vt:lpstr>Vrbas</vt:lpstr>
      <vt:lpstr>Zabalj</vt:lpstr>
      <vt:lpstr>Zitiste</vt:lpstr>
      <vt:lpstr>Indjija</vt:lpstr>
      <vt:lpstr>Irig</vt:lpstr>
      <vt:lpstr>Kanjiza</vt:lpstr>
      <vt:lpstr>Kovacica</vt:lpstr>
      <vt:lpstr>Kovin</vt:lpstr>
      <vt:lpstr>Kula</vt:lpstr>
      <vt:lpstr>Mali Iđoš</vt:lpstr>
      <vt:lpstr>Nova Crnja</vt:lpstr>
      <vt:lpstr>Novi Becej</vt:lpstr>
      <vt:lpstr>Novi Knezevac</vt:lpstr>
      <vt:lpstr>Opovo</vt:lpstr>
      <vt:lpstr>Odzaci</vt:lpstr>
      <vt:lpstr>Pecinci</vt:lpstr>
      <vt:lpstr>Plandiste</vt:lpstr>
      <vt:lpstr>Ruma</vt:lpstr>
      <vt:lpstr>Senta</vt:lpstr>
      <vt:lpstr>Secanj</vt:lpstr>
      <vt:lpstr>Srbobran</vt:lpstr>
      <vt:lpstr>Sremski Karlovci</vt:lpstr>
      <vt:lpstr>Stara Pazova</vt:lpstr>
      <vt:lpstr>Temerin</vt:lpstr>
      <vt:lpstr>Titel</vt:lpstr>
      <vt:lpstr>Coka</vt:lpstr>
      <vt:lpstr>Sid</vt:lpstr>
      <vt:lpstr>Vrsac</vt:lpstr>
      <vt:lpstr>Zrenjanin</vt:lpstr>
      <vt:lpstr>Kikinda</vt:lpstr>
      <vt:lpstr>Pancevo</vt:lpstr>
      <vt:lpstr>Sombor</vt:lpstr>
      <vt:lpstr>Sremska Mitrovica</vt:lpstr>
      <vt:lpstr>Subotica</vt:lpstr>
      <vt:lpstr>Novi Sad</vt:lpstr>
      <vt:lpstr>Ada!Print_Area</vt:lpstr>
      <vt:lpstr>Alibunar!Print_Area</vt:lpstr>
      <vt:lpstr>Apatin!Print_Area</vt:lpstr>
      <vt:lpstr>'B Crkva'!Print_Area</vt:lpstr>
      <vt:lpstr>'B Palanka'!Print_Area</vt:lpstr>
      <vt:lpstr>'B Petrovac'!Print_Area</vt:lpstr>
      <vt:lpstr>'B Topola'!Print_Area</vt:lpstr>
      <vt:lpstr>Becej!Print_Area</vt:lpstr>
      <vt:lpstr>Beocin!Print_Area</vt:lpstr>
      <vt:lpstr>Coka!Print_Area</vt:lpstr>
      <vt:lpstr>Indjija!Print_Area</vt:lpstr>
      <vt:lpstr>Irig!Print_Area</vt:lpstr>
      <vt:lpstr>Kanjiza!Print_Area</vt:lpstr>
      <vt:lpstr>Kikinda!Print_Area</vt:lpstr>
      <vt:lpstr>Kovacica!Print_Area</vt:lpstr>
      <vt:lpstr>Kovin!Print_Area</vt:lpstr>
      <vt:lpstr>Kula!Print_Area</vt:lpstr>
      <vt:lpstr>'Mali Iđoš'!Print_Area</vt:lpstr>
      <vt:lpstr>'Nova Crnja'!Print_Area</vt:lpstr>
      <vt:lpstr>'Novi Becej'!Print_Area</vt:lpstr>
      <vt:lpstr>'Novi Knezevac'!Print_Area</vt:lpstr>
      <vt:lpstr>'Novi Sad'!Print_Area</vt:lpstr>
      <vt:lpstr>Odzaci!Print_Area</vt:lpstr>
      <vt:lpstr>Opovo!Print_Area</vt:lpstr>
      <vt:lpstr>Pancevo!Print_Area</vt:lpstr>
      <vt:lpstr>Pecinci!Print_Area</vt:lpstr>
      <vt:lpstr>Plandiste!Print_Area</vt:lpstr>
      <vt:lpstr>Ruma!Print_Area</vt:lpstr>
      <vt:lpstr>Secanj!Print_Area</vt:lpstr>
      <vt:lpstr>Senta!Print_Area</vt:lpstr>
      <vt:lpstr>Sid!Print_Area</vt:lpstr>
      <vt:lpstr>Sombor!Print_Area</vt:lpstr>
      <vt:lpstr>Srbobran!Print_Area</vt:lpstr>
      <vt:lpstr>'Sremska Mitrovica'!Print_Area</vt:lpstr>
      <vt:lpstr>'Sremski Karlovci'!Print_Area</vt:lpstr>
      <vt:lpstr>'Stara Pazova'!Print_Area</vt:lpstr>
      <vt:lpstr>Subotica!Print_Area</vt:lpstr>
      <vt:lpstr>Temerin!Print_Area</vt:lpstr>
      <vt:lpstr>Titel!Print_Area</vt:lpstr>
      <vt:lpstr>Vrbas!Print_Area</vt:lpstr>
      <vt:lpstr>Vrsac!Print_Area</vt:lpstr>
      <vt:lpstr>Zabalj!Print_Area</vt:lpstr>
      <vt:lpstr>Zitiste!Print_Area</vt:lpstr>
      <vt:lpstr>Zrenjanin!Print_Area</vt:lpstr>
      <vt:lpstr>Ada!Print_Titles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Petrana Odavic</dc:creator>
  <cp:lastModifiedBy>Maja Zoranovic</cp:lastModifiedBy>
  <cp:lastPrinted>2016-12-20T14:11:30Z</cp:lastPrinted>
  <dcterms:created xsi:type="dcterms:W3CDTF">2016-11-29T07:21:28Z</dcterms:created>
  <dcterms:modified xsi:type="dcterms:W3CDTF">2016-12-21T13:15:08Z</dcterms:modified>
</cp:coreProperties>
</file>