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0815"/>
  </bookViews>
  <sheets>
    <sheet name="Prilog IV" sheetId="1" r:id="rId1"/>
  </sheets>
  <definedNames>
    <definedName name="_xlnm.Print_Area" localSheetId="0">'Prilog IV'!$B$1:$M$55</definedName>
    <definedName name="евро">#REF!</definedName>
  </definedNames>
  <calcPr calcId="145621"/>
</workbook>
</file>

<file path=xl/calcChain.xml><?xml version="1.0" encoding="utf-8"?>
<calcChain xmlns="http://schemas.openxmlformats.org/spreadsheetml/2006/main">
  <c r="K53" i="1" l="1"/>
  <c r="L53" i="1" s="1"/>
  <c r="M53" i="1" s="1"/>
  <c r="K51" i="1"/>
  <c r="L51" i="1" s="1"/>
  <c r="M51" i="1" s="1"/>
  <c r="K50" i="1"/>
  <c r="L50" i="1" s="1"/>
  <c r="M50" i="1" s="1"/>
  <c r="K49" i="1"/>
  <c r="L49" i="1" s="1"/>
  <c r="M49" i="1" s="1"/>
  <c r="K48" i="1"/>
  <c r="L48" i="1" s="1"/>
  <c r="M48" i="1" s="1"/>
  <c r="K47" i="1"/>
  <c r="L47" i="1" s="1"/>
  <c r="M47" i="1" s="1"/>
  <c r="K46" i="1"/>
  <c r="L46" i="1" s="1"/>
  <c r="M46" i="1" s="1"/>
  <c r="K45" i="1"/>
  <c r="L45" i="1" s="1"/>
  <c r="M45" i="1" s="1"/>
  <c r="K43" i="1"/>
  <c r="L43" i="1" s="1"/>
  <c r="M43" i="1" s="1"/>
  <c r="K42" i="1"/>
  <c r="L42" i="1" s="1"/>
  <c r="M42" i="1" s="1"/>
  <c r="K41" i="1"/>
  <c r="L41" i="1" s="1"/>
  <c r="M41" i="1" s="1"/>
  <c r="K40" i="1"/>
  <c r="L40" i="1" s="1"/>
  <c r="M40" i="1" s="1"/>
  <c r="K39" i="1"/>
  <c r="L39" i="1" s="1"/>
  <c r="M39" i="1" s="1"/>
  <c r="L38" i="1"/>
  <c r="M38" i="1" s="1"/>
  <c r="K38" i="1"/>
  <c r="L37" i="1"/>
  <c r="M37" i="1" s="1"/>
  <c r="K37" i="1"/>
  <c r="L36" i="1"/>
  <c r="M36" i="1" s="1"/>
  <c r="K36" i="1"/>
  <c r="L35" i="1"/>
  <c r="M35" i="1" s="1"/>
  <c r="K35" i="1"/>
  <c r="L34" i="1"/>
  <c r="M34" i="1" s="1"/>
  <c r="K34" i="1"/>
  <c r="L33" i="1"/>
  <c r="M33" i="1" s="1"/>
  <c r="K33" i="1"/>
  <c r="L32" i="1"/>
  <c r="M32" i="1" s="1"/>
  <c r="K32" i="1"/>
  <c r="L31" i="1"/>
  <c r="M31" i="1" s="1"/>
  <c r="K31" i="1"/>
  <c r="L30" i="1"/>
  <c r="M30" i="1" s="1"/>
  <c r="K30" i="1"/>
  <c r="L29" i="1"/>
  <c r="M29" i="1" s="1"/>
  <c r="K29" i="1"/>
  <c r="L28" i="1"/>
  <c r="M28" i="1" s="1"/>
  <c r="K28" i="1"/>
  <c r="L27" i="1"/>
  <c r="M27" i="1" s="1"/>
  <c r="K27" i="1"/>
  <c r="L26" i="1"/>
  <c r="M26" i="1" s="1"/>
  <c r="K26" i="1"/>
  <c r="L25" i="1"/>
  <c r="M25" i="1" s="1"/>
  <c r="K25" i="1"/>
  <c r="L24" i="1"/>
  <c r="M24" i="1" s="1"/>
  <c r="K24" i="1"/>
  <c r="L23" i="1"/>
  <c r="M23" i="1" s="1"/>
  <c r="K23" i="1"/>
  <c r="L22" i="1"/>
  <c r="M22" i="1" s="1"/>
  <c r="K22" i="1"/>
  <c r="L21" i="1"/>
  <c r="M21" i="1" s="1"/>
  <c r="K21" i="1"/>
  <c r="L20" i="1"/>
  <c r="M20" i="1" s="1"/>
  <c r="K20" i="1"/>
  <c r="L19" i="1"/>
  <c r="M19" i="1" s="1"/>
  <c r="K19" i="1"/>
  <c r="L18" i="1"/>
  <c r="M18" i="1" s="1"/>
  <c r="K18" i="1"/>
  <c r="L17" i="1"/>
  <c r="M17" i="1" s="1"/>
  <c r="K17" i="1"/>
  <c r="L16" i="1"/>
  <c r="M16" i="1" s="1"/>
  <c r="K16" i="1"/>
  <c r="L15" i="1"/>
  <c r="M15" i="1" s="1"/>
  <c r="K15" i="1"/>
  <c r="L14" i="1"/>
  <c r="M14" i="1" s="1"/>
  <c r="K14" i="1"/>
  <c r="L13" i="1"/>
  <c r="M13" i="1" s="1"/>
  <c r="K13" i="1"/>
  <c r="L12" i="1"/>
  <c r="M12" i="1" s="1"/>
  <c r="K12" i="1"/>
  <c r="L11" i="1"/>
  <c r="M11" i="1" s="1"/>
  <c r="K11" i="1"/>
  <c r="L10" i="1"/>
  <c r="M10" i="1" s="1"/>
  <c r="K10" i="1"/>
  <c r="L9" i="1"/>
  <c r="M9" i="1" s="1"/>
  <c r="K9" i="1"/>
  <c r="L8" i="1"/>
  <c r="M8" i="1" s="1"/>
  <c r="K8" i="1"/>
  <c r="L7" i="1"/>
  <c r="M7" i="1" s="1"/>
  <c r="K7" i="1"/>
  <c r="K44" i="1" s="1"/>
  <c r="G54" i="1"/>
  <c r="J52" i="1"/>
  <c r="J54" i="1" s="1"/>
  <c r="J55" i="1" s="1"/>
  <c r="I52" i="1"/>
  <c r="I54" i="1" s="1"/>
  <c r="H52" i="1"/>
  <c r="H54" i="1" s="1"/>
  <c r="G52" i="1"/>
  <c r="F52" i="1"/>
  <c r="F54" i="1" s="1"/>
  <c r="J44" i="1"/>
  <c r="I44" i="1"/>
  <c r="H44" i="1"/>
  <c r="G44" i="1"/>
  <c r="G55" i="1" s="1"/>
  <c r="F44" i="1"/>
  <c r="F55" i="1" s="1"/>
  <c r="E54" i="1"/>
  <c r="E52" i="1"/>
  <c r="E44" i="1"/>
  <c r="E55" i="1" s="1"/>
  <c r="D54" i="1"/>
  <c r="D52" i="1"/>
  <c r="D44" i="1"/>
  <c r="D55" i="1" s="1"/>
  <c r="K52" i="1" l="1"/>
  <c r="K54" i="1" s="1"/>
  <c r="K55" i="1" s="1"/>
  <c r="I55" i="1"/>
  <c r="H55" i="1"/>
  <c r="L44" i="1"/>
  <c r="M44" i="1" s="1"/>
  <c r="L55" i="1" l="1"/>
  <c r="M55" i="1" s="1"/>
  <c r="L54" i="1"/>
  <c r="M54" i="1" s="1"/>
  <c r="L52" i="1"/>
  <c r="M52" i="1" s="1"/>
</calcChain>
</file>

<file path=xl/sharedStrings.xml><?xml version="1.0" encoding="utf-8"?>
<sst xmlns="http://schemas.openxmlformats.org/spreadsheetml/2006/main" count="66" uniqueCount="66">
  <si>
    <t>ТРАНСФЕРНА СРЕДСТВА ОД ДРУГИХ НИВОА ВЛАСТИ У КОРИСТ БУЏЕТА ОПШТИНА И ГРАДОВА
АП ВОЈВОДИНЕ У ПЕРИОДУ ЈАНУАР - СЕПТЕМБАР 2015. И 2016. ГОДИНЕ</t>
  </si>
  <si>
    <t>Табела IV</t>
  </si>
  <si>
    <t>у хиљадама динара</t>
  </si>
  <si>
    <r>
      <t xml:space="preserve">УКУПНИ ТРАНСФЕРИ </t>
    </r>
    <r>
      <rPr>
        <i/>
        <sz val="10"/>
        <rFont val="Arial"/>
        <family val="2"/>
      </rPr>
      <t>јануар-септембар 2015.</t>
    </r>
  </si>
  <si>
    <t>ЈАНУАР - СЕПТЕМБАР 2016. ГОДИНЕ</t>
  </si>
  <si>
    <t>% НОМИНАЛНОГ РАСТА/ПАДА
УКУПНИХ ТРАНСФЕРА
(9) : (1)-100%</t>
  </si>
  <si>
    <t>ТРАНСФЕРИ ОД РЕПУБЛИКЕ</t>
  </si>
  <si>
    <t>ТРАНСФЕРИ
ГРАДОВА
У КОРИСТ
НИВОА
ОПШТИНА</t>
  </si>
  <si>
    <t>ТРАНСФЕРИ
ОПШТИНА
У КОРИСТ
НИВОА
ГРАДОВА</t>
  </si>
  <si>
    <t>ТРАНСФЕРИ ОД АП ВОЈВОДИНЕ</t>
  </si>
  <si>
    <r>
      <t xml:space="preserve">УКУПНИ ТРАНСФЕРИ
</t>
    </r>
    <r>
      <rPr>
        <i/>
        <sz val="9"/>
        <rFont val="Arial"/>
        <family val="2"/>
      </rPr>
      <t>јануар-септембар 2016.</t>
    </r>
    <r>
      <rPr>
        <b/>
        <sz val="9"/>
        <rFont val="Arial"/>
        <family val="2"/>
      </rPr>
      <t xml:space="preserve">
(2+3+4+8)</t>
    </r>
  </si>
  <si>
    <t>Ненаменски трансфер</t>
  </si>
  <si>
    <t xml:space="preserve">Текући наменски трансфери </t>
  </si>
  <si>
    <t>Капитални наменски трансфери</t>
  </si>
  <si>
    <t>Укупно трансфери
од АП Војводине
(5+6+7)</t>
  </si>
  <si>
    <t>Ада</t>
  </si>
  <si>
    <t>Алибунар</t>
  </si>
  <si>
    <t>Апатин</t>
  </si>
  <si>
    <t>Бач</t>
  </si>
  <si>
    <t>Бачка Паланка</t>
  </si>
  <si>
    <t>Бачка Топола</t>
  </si>
  <si>
    <t>Бачки Петровац</t>
  </si>
  <si>
    <t>Бела Црква</t>
  </si>
  <si>
    <t>Беочин</t>
  </si>
  <si>
    <t>Бечеј</t>
  </si>
  <si>
    <t>Врбас</t>
  </si>
  <si>
    <t>Жабаљ</t>
  </si>
  <si>
    <t>Житиште</t>
  </si>
  <si>
    <t>Инђија</t>
  </si>
  <si>
    <t>Ириг</t>
  </si>
  <si>
    <t>Кањижа</t>
  </si>
  <si>
    <t>Ковачица</t>
  </si>
  <si>
    <t>Ковин</t>
  </si>
  <si>
    <t>Кула</t>
  </si>
  <si>
    <t>Мали Иђош</t>
  </si>
  <si>
    <t>Нова Црња</t>
  </si>
  <si>
    <t>Нови Бечеј</t>
  </si>
  <si>
    <t>Нови Кнежевац</t>
  </si>
  <si>
    <t>Опово</t>
  </si>
  <si>
    <t>Оџаци</t>
  </si>
  <si>
    <t>Пећинци</t>
  </si>
  <si>
    <t>Пландиште</t>
  </si>
  <si>
    <t>Рума</t>
  </si>
  <si>
    <t>Сента</t>
  </si>
  <si>
    <t>Сечањ</t>
  </si>
  <si>
    <t>Србобран</t>
  </si>
  <si>
    <t>Сремски Карловци</t>
  </si>
  <si>
    <t>Стара Пазова</t>
  </si>
  <si>
    <t>Темерин</t>
  </si>
  <si>
    <t>Тител</t>
  </si>
  <si>
    <t>Чока</t>
  </si>
  <si>
    <t>Шид</t>
  </si>
  <si>
    <t>I</t>
  </si>
  <si>
    <t>УКУПНО ОПШТИНЕ</t>
  </si>
  <si>
    <t>Вршац</t>
  </si>
  <si>
    <t>Зрењанин</t>
  </si>
  <si>
    <t>Кикинда</t>
  </si>
  <si>
    <t>Панчево</t>
  </si>
  <si>
    <t>Сомбор</t>
  </si>
  <si>
    <t>Сремска Митровица</t>
  </si>
  <si>
    <t>Суботица</t>
  </si>
  <si>
    <t>УКУПНО ГРАДОВИ
БЕЗ НОВОГ САДА</t>
  </si>
  <si>
    <t>Нови Сад</t>
  </si>
  <si>
    <t>II</t>
  </si>
  <si>
    <t>УКУПНО ГРАДОВИ</t>
  </si>
  <si>
    <t>УКУПНО 
ЈЕДИНИЦЕ ЛОКАЛНЕ 
САМОУПРАВЕ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</si>
</sst>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04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i/>
      <sz val="9"/>
      <name val="Arial"/>
      <family val="2"/>
    </font>
    <font>
      <sz val="9"/>
      <name val="Arial"/>
      <family val="2"/>
    </font>
    <font>
      <sz val="9"/>
      <name val="Verdana"/>
      <family val="2"/>
    </font>
    <font>
      <sz val="10"/>
      <name val="Verdana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Times New Roman"/>
      <family val="1"/>
      <charset val="238"/>
    </font>
    <font>
      <sz val="10"/>
      <color theme="1"/>
      <name val="Verdana"/>
      <family val="2"/>
      <charset val="238"/>
    </font>
    <font>
      <sz val="12"/>
      <name val="Times New Roman"/>
      <family val="1"/>
    </font>
    <font>
      <sz val="11"/>
      <name val="Arial"/>
      <family val="2"/>
    </font>
    <font>
      <i/>
      <sz val="11"/>
      <name val="Arial"/>
      <family val="2"/>
    </font>
    <font>
      <b/>
      <i/>
      <sz val="11"/>
      <name val="Arial"/>
      <family val="2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</borders>
  <cellStyleXfs count="32">
    <xf numFmtId="0" fontId="0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4" fillId="0" borderId="0"/>
    <xf numFmtId="0" fontId="11" fillId="0" borderId="0"/>
    <xf numFmtId="0" fontId="11" fillId="0" borderId="0"/>
    <xf numFmtId="0" fontId="11" fillId="0" borderId="0"/>
    <xf numFmtId="0" fontId="11" fillId="0" borderId="0"/>
  </cellStyleXfs>
  <cellXfs count="94">
    <xf numFmtId="0" fontId="0" fillId="0" borderId="0" xfId="0"/>
    <xf numFmtId="0" fontId="1" fillId="0" borderId="0" xfId="1" applyFont="1"/>
    <xf numFmtId="0" fontId="2" fillId="0" borderId="1" xfId="1" applyFont="1" applyBorder="1" applyAlignment="1">
      <alignment horizontal="center"/>
    </xf>
    <xf numFmtId="0" fontId="4" fillId="0" borderId="1" xfId="1" applyFont="1" applyBorder="1" applyAlignment="1"/>
    <xf numFmtId="0" fontId="1" fillId="0" borderId="0" xfId="1" applyFont="1" applyAlignment="1">
      <alignment wrapText="1"/>
    </xf>
    <xf numFmtId="0" fontId="8" fillId="0" borderId="0" xfId="1" applyFont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 wrapText="1"/>
    </xf>
    <xf numFmtId="0" fontId="8" fillId="0" borderId="21" xfId="1" applyFont="1" applyBorder="1" applyAlignment="1">
      <alignment horizontal="center" vertical="center" wrapText="1"/>
    </xf>
    <xf numFmtId="0" fontId="8" fillId="0" borderId="22" xfId="1" applyFont="1" applyBorder="1" applyAlignment="1">
      <alignment horizontal="center" vertical="center" wrapText="1"/>
    </xf>
    <xf numFmtId="0" fontId="8" fillId="0" borderId="23" xfId="1" applyFont="1" applyBorder="1" applyAlignment="1">
      <alignment horizontal="center" vertical="center" wrapText="1"/>
    </xf>
    <xf numFmtId="0" fontId="8" fillId="0" borderId="24" xfId="1" applyFont="1" applyBorder="1" applyAlignment="1">
      <alignment horizontal="center" vertical="center" wrapText="1"/>
    </xf>
    <xf numFmtId="0" fontId="8" fillId="0" borderId="25" xfId="1" applyFont="1" applyBorder="1" applyAlignment="1">
      <alignment horizontal="center" vertical="center" wrapText="1"/>
    </xf>
    <xf numFmtId="0" fontId="8" fillId="0" borderId="26" xfId="1" applyFont="1" applyBorder="1" applyAlignment="1">
      <alignment horizontal="center" vertical="center" wrapText="1"/>
    </xf>
    <xf numFmtId="0" fontId="9" fillId="0" borderId="27" xfId="2" applyFont="1" applyBorder="1"/>
    <xf numFmtId="0" fontId="9" fillId="0" borderId="27" xfId="2" applyFont="1" applyBorder="1" applyAlignment="1">
      <alignment horizontal="left"/>
    </xf>
    <xf numFmtId="0" fontId="2" fillId="0" borderId="0" xfId="1" applyFont="1"/>
    <xf numFmtId="0" fontId="10" fillId="0" borderId="27" xfId="1" applyFont="1" applyBorder="1"/>
    <xf numFmtId="0" fontId="1" fillId="0" borderId="0" xfId="1" applyFont="1" applyBorder="1"/>
    <xf numFmtId="0" fontId="2" fillId="0" borderId="0" xfId="1" applyFont="1" applyBorder="1"/>
    <xf numFmtId="0" fontId="1" fillId="0" borderId="0" xfId="1" applyFont="1" applyAlignment="1">
      <alignment horizontal="center"/>
    </xf>
    <xf numFmtId="0" fontId="1" fillId="0" borderId="0" xfId="1" applyFont="1" applyFill="1" applyAlignment="1">
      <alignment horizontal="center"/>
    </xf>
    <xf numFmtId="2" fontId="1" fillId="0" borderId="0" xfId="1" applyNumberFormat="1" applyFont="1"/>
    <xf numFmtId="0" fontId="2" fillId="0" borderId="13" xfId="1" applyFont="1" applyBorder="1" applyAlignment="1">
      <alignment horizontal="center" vertical="center" wrapText="1"/>
    </xf>
    <xf numFmtId="0" fontId="2" fillId="0" borderId="14" xfId="1" applyFont="1" applyBorder="1" applyAlignment="1">
      <alignment horizontal="center" vertical="center" wrapText="1"/>
    </xf>
    <xf numFmtId="0" fontId="2" fillId="0" borderId="15" xfId="1" applyFont="1" applyBorder="1" applyAlignment="1">
      <alignment horizontal="center" vertical="center" wrapText="1"/>
    </xf>
    <xf numFmtId="0" fontId="3" fillId="0" borderId="16" xfId="1" applyFont="1" applyFill="1" applyBorder="1" applyAlignment="1">
      <alignment horizontal="center" vertical="center" wrapText="1"/>
    </xf>
    <xf numFmtId="0" fontId="3" fillId="0" borderId="18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19" xfId="1" applyFont="1" applyFill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2" fontId="3" fillId="0" borderId="4" xfId="1" applyNumberFormat="1" applyFont="1" applyFill="1" applyBorder="1" applyAlignment="1">
      <alignment horizontal="center" vertical="center" wrapText="1"/>
    </xf>
    <xf numFmtId="2" fontId="3" fillId="0" borderId="10" xfId="1" applyNumberFormat="1" applyFont="1" applyFill="1" applyBorder="1" applyAlignment="1">
      <alignment horizontal="center" vertical="center" wrapText="1"/>
    </xf>
    <xf numFmtId="2" fontId="3" fillId="0" borderId="19" xfId="1" applyNumberFormat="1" applyFont="1" applyFill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20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15" fillId="0" borderId="28" xfId="2" applyFont="1" applyFill="1" applyBorder="1" applyAlignment="1">
      <alignment horizontal="center"/>
    </xf>
    <xf numFmtId="0" fontId="15" fillId="0" borderId="29" xfId="1" applyFont="1" applyBorder="1" applyAlignment="1">
      <alignment horizontal="left"/>
    </xf>
    <xf numFmtId="3" fontId="15" fillId="0" borderId="30" xfId="1" applyNumberFormat="1" applyFont="1" applyBorder="1"/>
    <xf numFmtId="3" fontId="15" fillId="0" borderId="31" xfId="1" applyNumberFormat="1" applyFont="1" applyBorder="1"/>
    <xf numFmtId="3" fontId="15" fillId="0" borderId="28" xfId="1" applyNumberFormat="1" applyFont="1" applyBorder="1"/>
    <xf numFmtId="3" fontId="15" fillId="0" borderId="29" xfId="1" applyNumberFormat="1" applyFont="1" applyBorder="1"/>
    <xf numFmtId="10" fontId="16" fillId="0" borderId="32" xfId="1" applyNumberFormat="1" applyFont="1" applyBorder="1"/>
    <xf numFmtId="0" fontId="15" fillId="0" borderId="33" xfId="2" applyFont="1" applyFill="1" applyBorder="1" applyAlignment="1">
      <alignment horizontal="center"/>
    </xf>
    <xf numFmtId="0" fontId="15" fillId="0" borderId="13" xfId="1" applyFont="1" applyBorder="1" applyAlignment="1">
      <alignment horizontal="left"/>
    </xf>
    <xf numFmtId="3" fontId="15" fillId="0" borderId="34" xfId="1" applyNumberFormat="1" applyFont="1" applyBorder="1"/>
    <xf numFmtId="3" fontId="15" fillId="0" borderId="15" xfId="1" applyNumberFormat="1" applyFont="1" applyBorder="1"/>
    <xf numFmtId="3" fontId="15" fillId="0" borderId="33" xfId="1" applyNumberFormat="1" applyFont="1" applyBorder="1"/>
    <xf numFmtId="3" fontId="15" fillId="0" borderId="13" xfId="1" applyNumberFormat="1" applyFont="1" applyBorder="1"/>
    <xf numFmtId="10" fontId="16" fillId="0" borderId="35" xfId="1" applyNumberFormat="1" applyFont="1" applyBorder="1"/>
    <xf numFmtId="0" fontId="15" fillId="0" borderId="13" xfId="1" applyFont="1" applyBorder="1" applyAlignment="1"/>
    <xf numFmtId="3" fontId="15" fillId="0" borderId="33" xfId="1" quotePrefix="1" applyNumberFormat="1" applyFont="1" applyBorder="1"/>
    <xf numFmtId="10" fontId="16" fillId="0" borderId="35" xfId="1" applyNumberFormat="1" applyFont="1" applyFill="1" applyBorder="1"/>
    <xf numFmtId="0" fontId="15" fillId="0" borderId="29" xfId="1" applyFont="1" applyBorder="1" applyAlignment="1"/>
    <xf numFmtId="3" fontId="15" fillId="0" borderId="36" xfId="1" applyNumberFormat="1" applyFont="1" applyBorder="1"/>
    <xf numFmtId="10" fontId="16" fillId="0" borderId="37" xfId="1" applyNumberFormat="1" applyFont="1" applyBorder="1"/>
    <xf numFmtId="10" fontId="16" fillId="0" borderId="38" xfId="1" applyNumberFormat="1" applyFont="1" applyBorder="1"/>
    <xf numFmtId="0" fontId="15" fillId="0" borderId="39" xfId="1" applyFont="1" applyBorder="1" applyAlignment="1"/>
    <xf numFmtId="0" fontId="6" fillId="0" borderId="21" xfId="1" applyFont="1" applyBorder="1" applyAlignment="1">
      <alignment horizontal="center"/>
    </xf>
    <xf numFmtId="0" fontId="6" fillId="0" borderId="26" xfId="1" applyFont="1" applyBorder="1" applyAlignment="1"/>
    <xf numFmtId="3" fontId="6" fillId="0" borderId="24" xfId="1" applyNumberFormat="1" applyFont="1" applyBorder="1"/>
    <xf numFmtId="3" fontId="6" fillId="0" borderId="21" xfId="1" applyNumberFormat="1" applyFont="1" applyBorder="1"/>
    <xf numFmtId="10" fontId="17" fillId="0" borderId="23" xfId="1" applyNumberFormat="1" applyFont="1" applyBorder="1"/>
    <xf numFmtId="3" fontId="15" fillId="0" borderId="33" xfId="1" applyNumberFormat="1" applyFont="1" applyBorder="1" applyAlignment="1">
      <alignment horizontal="right"/>
    </xf>
    <xf numFmtId="0" fontId="15" fillId="0" borderId="12" xfId="2" applyFont="1" applyFill="1" applyBorder="1" applyAlignment="1">
      <alignment horizontal="center"/>
    </xf>
    <xf numFmtId="0" fontId="15" fillId="0" borderId="40" xfId="1" applyFont="1" applyBorder="1" applyAlignment="1">
      <alignment horizontal="left"/>
    </xf>
    <xf numFmtId="3" fontId="15" fillId="0" borderId="11" xfId="1" applyNumberFormat="1" applyFont="1" applyBorder="1"/>
    <xf numFmtId="3" fontId="15" fillId="0" borderId="12" xfId="1" applyNumberFormat="1" applyFont="1" applyBorder="1"/>
    <xf numFmtId="3" fontId="15" fillId="0" borderId="16" xfId="1" applyNumberFormat="1" applyFont="1" applyBorder="1"/>
    <xf numFmtId="10" fontId="16" fillId="0" borderId="41" xfId="1" applyNumberFormat="1" applyFont="1" applyBorder="1"/>
    <xf numFmtId="0" fontId="6" fillId="0" borderId="21" xfId="2" applyFont="1" applyFill="1" applyBorder="1" applyAlignment="1">
      <alignment horizontal="center"/>
    </xf>
    <xf numFmtId="0" fontId="6" fillId="0" borderId="22" xfId="1" applyFont="1" applyBorder="1" applyAlignment="1">
      <alignment wrapText="1"/>
    </xf>
    <xf numFmtId="3" fontId="6" fillId="0" borderId="42" xfId="1" applyNumberFormat="1" applyFont="1" applyBorder="1"/>
    <xf numFmtId="10" fontId="17" fillId="0" borderId="43" xfId="1" applyNumberFormat="1" applyFont="1" applyBorder="1"/>
    <xf numFmtId="0" fontId="15" fillId="0" borderId="21" xfId="1" applyFont="1" applyBorder="1" applyAlignment="1">
      <alignment horizontal="center"/>
    </xf>
    <xf numFmtId="3" fontId="15" fillId="0" borderId="24" xfId="1" applyNumberFormat="1" applyFont="1" applyBorder="1"/>
    <xf numFmtId="3" fontId="15" fillId="0" borderId="21" xfId="1" applyNumberFormat="1" applyFont="1" applyBorder="1"/>
    <xf numFmtId="3" fontId="15" fillId="0" borderId="42" xfId="1" applyNumberFormat="1" applyFont="1" applyBorder="1"/>
    <xf numFmtId="10" fontId="16" fillId="0" borderId="23" xfId="1" applyNumberFormat="1" applyFont="1" applyBorder="1"/>
    <xf numFmtId="0" fontId="6" fillId="0" borderId="22" xfId="1" applyFont="1" applyBorder="1" applyAlignment="1">
      <alignment horizontal="left"/>
    </xf>
    <xf numFmtId="3" fontId="6" fillId="0" borderId="24" xfId="1" applyNumberFormat="1" applyFont="1" applyFill="1" applyBorder="1"/>
    <xf numFmtId="3" fontId="6" fillId="0" borderId="21" xfId="1" applyNumberFormat="1" applyFont="1" applyFill="1" applyBorder="1"/>
  </cellXfs>
  <cellStyles count="32">
    <cellStyle name="Normal" xfId="0" builtinId="0"/>
    <cellStyle name="Normal 2" xfId="1"/>
    <cellStyle name="Normal 2 2" xfId="3"/>
    <cellStyle name="Normal 2 3" xfId="4"/>
    <cellStyle name="Normal 2 4" xfId="5"/>
    <cellStyle name="Normal 2 5" xfId="6"/>
    <cellStyle name="Normal 2 6" xfId="7"/>
    <cellStyle name="Normal 2 7" xfId="8"/>
    <cellStyle name="Normal 2 8" xfId="9"/>
    <cellStyle name="Normal 2 9" xfId="10"/>
    <cellStyle name="Normal 3" xfId="11"/>
    <cellStyle name="Normal 3 2" xfId="12"/>
    <cellStyle name="Normal 3 3" xfId="13"/>
    <cellStyle name="Normal 3 4" xfId="14"/>
    <cellStyle name="Normal 3 5" xfId="15"/>
    <cellStyle name="Normal 3 6" xfId="16"/>
    <cellStyle name="Normal 3 7" xfId="17"/>
    <cellStyle name="Normal 3 8" xfId="18"/>
    <cellStyle name="Normal 3 9" xfId="19"/>
    <cellStyle name="Normal 4" xfId="20"/>
    <cellStyle name="Normal 5" xfId="21"/>
    <cellStyle name="Normal 6" xfId="22"/>
    <cellStyle name="Normal 6 2" xfId="23"/>
    <cellStyle name="Normal 6 3" xfId="24"/>
    <cellStyle name="Normal 6 4" xfId="25"/>
    <cellStyle name="Normal 6 5" xfId="26"/>
    <cellStyle name="Normal 7" xfId="27"/>
    <cellStyle name="Normal 7 2" xfId="28"/>
    <cellStyle name="Normal 7 3" xfId="29"/>
    <cellStyle name="Normal 7 4" xfId="30"/>
    <cellStyle name="Normal 8 2" xfId="31"/>
    <cellStyle name="Normal_Sheet1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N56"/>
  <sheetViews>
    <sheetView tabSelected="1" workbookViewId="0">
      <pane xSplit="3" ySplit="6" topLeftCell="D45" activePane="bottomRight" state="frozen"/>
      <selection activeCell="G34" sqref="G34"/>
      <selection pane="topRight" activeCell="G34" sqref="G34"/>
      <selection pane="bottomLeft" activeCell="G34" sqref="G34"/>
      <selection pane="bottomRight" activeCell="F58" sqref="F58"/>
    </sheetView>
  </sheetViews>
  <sheetFormatPr defaultRowHeight="12.75" x14ac:dyDescent="0.2"/>
  <cols>
    <col min="1" max="1" width="4.42578125" style="1" bestFit="1" customWidth="1"/>
    <col min="2" max="2" width="4" style="20" bestFit="1" customWidth="1"/>
    <col min="3" max="3" width="24.28515625" style="1" bestFit="1" customWidth="1"/>
    <col min="4" max="5" width="12.7109375" style="1" customWidth="1"/>
    <col min="6" max="6" width="11.42578125" style="1" bestFit="1" customWidth="1"/>
    <col min="7" max="7" width="11.42578125" style="1" customWidth="1"/>
    <col min="8" max="8" width="12" style="1" customWidth="1"/>
    <col min="9" max="9" width="12.28515625" style="1" customWidth="1"/>
    <col min="10" max="12" width="12.7109375" style="1" customWidth="1"/>
    <col min="13" max="13" width="12.7109375" style="22" customWidth="1"/>
    <col min="14" max="16384" width="9.140625" style="1"/>
  </cols>
  <sheetData>
    <row r="1" spans="1:13" ht="31.5" customHeight="1" x14ac:dyDescent="0.2"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3" ht="13.5" customHeight="1" thickBot="1" x14ac:dyDescent="0.25">
      <c r="B2" s="29" t="s">
        <v>1</v>
      </c>
      <c r="C2" s="29"/>
      <c r="D2" s="2"/>
      <c r="E2" s="2"/>
      <c r="F2" s="2"/>
      <c r="G2" s="2"/>
      <c r="H2" s="2"/>
      <c r="I2" s="2"/>
      <c r="J2" s="2"/>
      <c r="K2" s="3" t="s">
        <v>2</v>
      </c>
      <c r="L2" s="3"/>
      <c r="M2" s="3"/>
    </row>
    <row r="3" spans="1:13" ht="15.75" customHeight="1" thickTop="1" x14ac:dyDescent="0.2">
      <c r="B3" s="30"/>
      <c r="C3" s="33"/>
      <c r="D3" s="36" t="s">
        <v>3</v>
      </c>
      <c r="E3" s="39" t="s">
        <v>4</v>
      </c>
      <c r="F3" s="40"/>
      <c r="G3" s="40"/>
      <c r="H3" s="40"/>
      <c r="I3" s="40"/>
      <c r="J3" s="40"/>
      <c r="K3" s="40"/>
      <c r="L3" s="41"/>
      <c r="M3" s="42" t="s">
        <v>5</v>
      </c>
    </row>
    <row r="4" spans="1:13" s="4" customFormat="1" ht="12.75" customHeight="1" x14ac:dyDescent="0.2">
      <c r="B4" s="31"/>
      <c r="C4" s="34"/>
      <c r="D4" s="37"/>
      <c r="E4" s="45" t="s">
        <v>6</v>
      </c>
      <c r="F4" s="47" t="s">
        <v>7</v>
      </c>
      <c r="G4" s="47" t="s">
        <v>8</v>
      </c>
      <c r="H4" s="23" t="s">
        <v>9</v>
      </c>
      <c r="I4" s="24"/>
      <c r="J4" s="24"/>
      <c r="K4" s="25"/>
      <c r="L4" s="26" t="s">
        <v>10</v>
      </c>
      <c r="M4" s="43"/>
    </row>
    <row r="5" spans="1:13" s="5" customFormat="1" ht="60.75" thickBot="1" x14ac:dyDescent="0.3">
      <c r="B5" s="32"/>
      <c r="C5" s="35"/>
      <c r="D5" s="38"/>
      <c r="E5" s="46"/>
      <c r="F5" s="32"/>
      <c r="G5" s="32"/>
      <c r="H5" s="6" t="s">
        <v>11</v>
      </c>
      <c r="I5" s="6" t="s">
        <v>12</v>
      </c>
      <c r="J5" s="6" t="s">
        <v>13</v>
      </c>
      <c r="K5" s="6" t="s">
        <v>14</v>
      </c>
      <c r="L5" s="27"/>
      <c r="M5" s="44"/>
    </row>
    <row r="6" spans="1:13" s="7" customFormat="1" ht="13.5" thickTop="1" thickBot="1" x14ac:dyDescent="0.3">
      <c r="B6" s="8"/>
      <c r="C6" s="9"/>
      <c r="D6" s="10">
        <v>1</v>
      </c>
      <c r="E6" s="11">
        <v>2</v>
      </c>
      <c r="F6" s="12">
        <v>3</v>
      </c>
      <c r="G6" s="12">
        <v>4</v>
      </c>
      <c r="H6" s="8">
        <v>5</v>
      </c>
      <c r="I6" s="9">
        <v>6</v>
      </c>
      <c r="J6" s="8">
        <v>7</v>
      </c>
      <c r="K6" s="8">
        <v>8</v>
      </c>
      <c r="L6" s="13">
        <v>9</v>
      </c>
      <c r="M6" s="10">
        <v>10</v>
      </c>
    </row>
    <row r="7" spans="1:13" ht="21.75" customHeight="1" thickTop="1" x14ac:dyDescent="0.2">
      <c r="A7" s="14"/>
      <c r="B7" s="48">
        <v>1</v>
      </c>
      <c r="C7" s="49" t="s">
        <v>15</v>
      </c>
      <c r="D7" s="50">
        <v>135439</v>
      </c>
      <c r="E7" s="50">
        <v>597.5</v>
      </c>
      <c r="F7" s="51">
        <v>0</v>
      </c>
      <c r="G7" s="51">
        <v>0</v>
      </c>
      <c r="H7" s="52">
        <v>68008</v>
      </c>
      <c r="I7" s="53">
        <v>2682</v>
      </c>
      <c r="J7" s="52">
        <v>32404</v>
      </c>
      <c r="K7" s="52">
        <f>H7+I7+J7</f>
        <v>103094</v>
      </c>
      <c r="L7" s="53">
        <f>E7+F7+G7+K7</f>
        <v>103691.5</v>
      </c>
      <c r="M7" s="54">
        <f>L7/D7-100%</f>
        <v>-0.23440441822517888</v>
      </c>
    </row>
    <row r="8" spans="1:13" ht="21.75" customHeight="1" x14ac:dyDescent="0.2">
      <c r="A8" s="14"/>
      <c r="B8" s="55">
        <v>2</v>
      </c>
      <c r="C8" s="56" t="s">
        <v>16</v>
      </c>
      <c r="D8" s="57">
        <v>140243</v>
      </c>
      <c r="E8" s="50">
        <v>405</v>
      </c>
      <c r="F8" s="58">
        <v>0</v>
      </c>
      <c r="G8" s="58">
        <v>0</v>
      </c>
      <c r="H8" s="59">
        <v>131560</v>
      </c>
      <c r="I8" s="60">
        <v>4245</v>
      </c>
      <c r="J8" s="59">
        <v>30</v>
      </c>
      <c r="K8" s="59">
        <f t="shared" ref="K8:K53" si="0">H8+I8+J8</f>
        <v>135835</v>
      </c>
      <c r="L8" s="60">
        <f t="shared" ref="L8:L55" si="1">E8+F8+G8+K8</f>
        <v>136240</v>
      </c>
      <c r="M8" s="61">
        <f t="shared" ref="M8:M55" si="2">L8/D8-100%</f>
        <v>-2.8543314104803819E-2</v>
      </c>
    </row>
    <row r="9" spans="1:13" ht="21.75" customHeight="1" x14ac:dyDescent="0.2">
      <c r="A9" s="14"/>
      <c r="B9" s="55">
        <v>3</v>
      </c>
      <c r="C9" s="62" t="s">
        <v>17</v>
      </c>
      <c r="D9" s="57">
        <v>151617</v>
      </c>
      <c r="E9" s="57">
        <v>4526</v>
      </c>
      <c r="F9" s="58">
        <v>0</v>
      </c>
      <c r="G9" s="58">
        <v>0</v>
      </c>
      <c r="H9" s="59">
        <v>122122</v>
      </c>
      <c r="I9" s="60">
        <v>5085</v>
      </c>
      <c r="J9" s="59">
        <v>16698</v>
      </c>
      <c r="K9" s="59">
        <f t="shared" si="0"/>
        <v>143905</v>
      </c>
      <c r="L9" s="60">
        <f t="shared" si="1"/>
        <v>148431</v>
      </c>
      <c r="M9" s="61">
        <f t="shared" si="2"/>
        <v>-2.1013474742278215E-2</v>
      </c>
    </row>
    <row r="10" spans="1:13" ht="21.75" customHeight="1" x14ac:dyDescent="0.2">
      <c r="A10" s="14"/>
      <c r="B10" s="48">
        <v>4</v>
      </c>
      <c r="C10" s="49" t="s">
        <v>18</v>
      </c>
      <c r="D10" s="57">
        <v>107642</v>
      </c>
      <c r="E10" s="57">
        <v>2730</v>
      </c>
      <c r="F10" s="58">
        <v>0</v>
      </c>
      <c r="G10" s="58">
        <v>0</v>
      </c>
      <c r="H10" s="59">
        <v>87947</v>
      </c>
      <c r="I10" s="60">
        <v>2227</v>
      </c>
      <c r="J10" s="59">
        <v>13604</v>
      </c>
      <c r="K10" s="59">
        <f t="shared" si="0"/>
        <v>103778</v>
      </c>
      <c r="L10" s="60">
        <f t="shared" si="1"/>
        <v>106508</v>
      </c>
      <c r="M10" s="61">
        <f t="shared" si="2"/>
        <v>-1.0534921313242074E-2</v>
      </c>
    </row>
    <row r="11" spans="1:13" ht="21.75" customHeight="1" x14ac:dyDescent="0.2">
      <c r="A11" s="14"/>
      <c r="B11" s="55">
        <v>5</v>
      </c>
      <c r="C11" s="56" t="s">
        <v>19</v>
      </c>
      <c r="D11" s="57">
        <v>173559</v>
      </c>
      <c r="E11" s="57">
        <v>450</v>
      </c>
      <c r="F11" s="58">
        <v>0</v>
      </c>
      <c r="G11" s="58">
        <v>0</v>
      </c>
      <c r="H11" s="59">
        <v>153071</v>
      </c>
      <c r="I11" s="60">
        <v>2440</v>
      </c>
      <c r="J11" s="59">
        <v>20799</v>
      </c>
      <c r="K11" s="59">
        <f t="shared" si="0"/>
        <v>176310</v>
      </c>
      <c r="L11" s="60">
        <f t="shared" si="1"/>
        <v>176760</v>
      </c>
      <c r="M11" s="61">
        <f t="shared" si="2"/>
        <v>1.844329593970917E-2</v>
      </c>
    </row>
    <row r="12" spans="1:13" ht="21.75" customHeight="1" x14ac:dyDescent="0.2">
      <c r="A12" s="14"/>
      <c r="B12" s="55">
        <v>6</v>
      </c>
      <c r="C12" s="62" t="s">
        <v>20</v>
      </c>
      <c r="D12" s="57">
        <v>128945</v>
      </c>
      <c r="E12" s="57">
        <v>3750</v>
      </c>
      <c r="F12" s="58">
        <v>0</v>
      </c>
      <c r="G12" s="58">
        <v>0</v>
      </c>
      <c r="H12" s="59">
        <v>118814</v>
      </c>
      <c r="I12" s="60">
        <v>4708</v>
      </c>
      <c r="J12" s="59">
        <v>19525</v>
      </c>
      <c r="K12" s="59">
        <f t="shared" si="0"/>
        <v>143047</v>
      </c>
      <c r="L12" s="60">
        <f t="shared" si="1"/>
        <v>146797</v>
      </c>
      <c r="M12" s="61">
        <f t="shared" si="2"/>
        <v>0.13844662452983836</v>
      </c>
    </row>
    <row r="13" spans="1:13" ht="21.75" customHeight="1" x14ac:dyDescent="0.2">
      <c r="A13" s="14"/>
      <c r="B13" s="48">
        <v>7</v>
      </c>
      <c r="C13" s="49" t="s">
        <v>21</v>
      </c>
      <c r="D13" s="57">
        <v>113612</v>
      </c>
      <c r="E13" s="57">
        <v>0</v>
      </c>
      <c r="F13" s="58">
        <v>0</v>
      </c>
      <c r="G13" s="58">
        <v>0</v>
      </c>
      <c r="H13" s="59">
        <v>87575</v>
      </c>
      <c r="I13" s="60">
        <v>2777</v>
      </c>
      <c r="J13" s="59">
        <v>111637</v>
      </c>
      <c r="K13" s="59">
        <f t="shared" si="0"/>
        <v>201989</v>
      </c>
      <c r="L13" s="60">
        <f t="shared" si="1"/>
        <v>201989</v>
      </c>
      <c r="M13" s="61">
        <f t="shared" si="2"/>
        <v>0.77788437841073121</v>
      </c>
    </row>
    <row r="14" spans="1:13" ht="21.75" customHeight="1" x14ac:dyDescent="0.2">
      <c r="A14" s="14"/>
      <c r="B14" s="55">
        <v>8</v>
      </c>
      <c r="C14" s="56" t="s">
        <v>22</v>
      </c>
      <c r="D14" s="57">
        <v>159468</v>
      </c>
      <c r="E14" s="57">
        <v>0</v>
      </c>
      <c r="F14" s="58">
        <v>0</v>
      </c>
      <c r="G14" s="58">
        <v>0</v>
      </c>
      <c r="H14" s="59">
        <v>150333</v>
      </c>
      <c r="I14" s="60">
        <v>2847</v>
      </c>
      <c r="J14" s="59">
        <v>13545</v>
      </c>
      <c r="K14" s="63">
        <f t="shared" si="0"/>
        <v>166725</v>
      </c>
      <c r="L14" s="60">
        <f t="shared" si="1"/>
        <v>166725</v>
      </c>
      <c r="M14" s="61">
        <f t="shared" si="2"/>
        <v>4.550756264579725E-2</v>
      </c>
    </row>
    <row r="15" spans="1:13" ht="21.75" customHeight="1" x14ac:dyDescent="0.2">
      <c r="A15" s="14"/>
      <c r="B15" s="55">
        <v>9</v>
      </c>
      <c r="C15" s="62" t="s">
        <v>23</v>
      </c>
      <c r="D15" s="57">
        <v>48374</v>
      </c>
      <c r="E15" s="57">
        <v>5985</v>
      </c>
      <c r="F15" s="58">
        <v>0</v>
      </c>
      <c r="G15" s="58">
        <v>0</v>
      </c>
      <c r="H15" s="59">
        <v>36470</v>
      </c>
      <c r="I15" s="60">
        <v>1713</v>
      </c>
      <c r="J15" s="59">
        <v>6975</v>
      </c>
      <c r="K15" s="59">
        <f t="shared" si="0"/>
        <v>45158</v>
      </c>
      <c r="L15" s="60">
        <f t="shared" si="1"/>
        <v>51143</v>
      </c>
      <c r="M15" s="61">
        <f t="shared" si="2"/>
        <v>5.724149336420381E-2</v>
      </c>
    </row>
    <row r="16" spans="1:13" ht="21.75" customHeight="1" x14ac:dyDescent="0.2">
      <c r="A16" s="14"/>
      <c r="B16" s="48">
        <v>10</v>
      </c>
      <c r="C16" s="49" t="s">
        <v>24</v>
      </c>
      <c r="D16" s="57">
        <v>145072</v>
      </c>
      <c r="E16" s="57">
        <v>105494</v>
      </c>
      <c r="F16" s="58">
        <v>0</v>
      </c>
      <c r="G16" s="58">
        <v>0</v>
      </c>
      <c r="H16" s="59">
        <v>115970</v>
      </c>
      <c r="I16" s="60">
        <v>9655</v>
      </c>
      <c r="J16" s="59">
        <v>41809</v>
      </c>
      <c r="K16" s="59">
        <f t="shared" si="0"/>
        <v>167434</v>
      </c>
      <c r="L16" s="60">
        <f t="shared" si="1"/>
        <v>272928</v>
      </c>
      <c r="M16" s="61">
        <f t="shared" si="2"/>
        <v>0.88132789235689857</v>
      </c>
    </row>
    <row r="17" spans="1:13" ht="21.75" customHeight="1" x14ac:dyDescent="0.2">
      <c r="A17" s="14"/>
      <c r="B17" s="55">
        <v>11</v>
      </c>
      <c r="C17" s="56" t="s">
        <v>25</v>
      </c>
      <c r="D17" s="57">
        <v>137771</v>
      </c>
      <c r="E17" s="57">
        <v>0</v>
      </c>
      <c r="F17" s="58">
        <v>0</v>
      </c>
      <c r="G17" s="58">
        <v>0</v>
      </c>
      <c r="H17" s="59">
        <v>124520</v>
      </c>
      <c r="I17" s="60">
        <v>3849</v>
      </c>
      <c r="J17" s="59">
        <v>10131</v>
      </c>
      <c r="K17" s="59">
        <f t="shared" si="0"/>
        <v>138500</v>
      </c>
      <c r="L17" s="60">
        <f t="shared" si="1"/>
        <v>138500</v>
      </c>
      <c r="M17" s="61">
        <f t="shared" si="2"/>
        <v>5.2913893344752605E-3</v>
      </c>
    </row>
    <row r="18" spans="1:13" ht="21.75" customHeight="1" x14ac:dyDescent="0.2">
      <c r="A18" s="14"/>
      <c r="B18" s="48">
        <v>13</v>
      </c>
      <c r="C18" s="49" t="s">
        <v>26</v>
      </c>
      <c r="D18" s="57">
        <v>148971</v>
      </c>
      <c r="E18" s="57">
        <v>255</v>
      </c>
      <c r="F18" s="58">
        <v>0</v>
      </c>
      <c r="G18" s="58">
        <v>0</v>
      </c>
      <c r="H18" s="59">
        <v>135517</v>
      </c>
      <c r="I18" s="60">
        <v>4706</v>
      </c>
      <c r="J18" s="59">
        <v>37266</v>
      </c>
      <c r="K18" s="59">
        <f t="shared" si="0"/>
        <v>177489</v>
      </c>
      <c r="L18" s="60">
        <f t="shared" si="1"/>
        <v>177744</v>
      </c>
      <c r="M18" s="61">
        <f t="shared" si="2"/>
        <v>0.19314497452524315</v>
      </c>
    </row>
    <row r="19" spans="1:13" ht="21.75" customHeight="1" x14ac:dyDescent="0.2">
      <c r="A19" s="14"/>
      <c r="B19" s="55">
        <v>14</v>
      </c>
      <c r="C19" s="56" t="s">
        <v>27</v>
      </c>
      <c r="D19" s="57">
        <v>199423</v>
      </c>
      <c r="E19" s="57">
        <v>3790</v>
      </c>
      <c r="F19" s="58">
        <v>0</v>
      </c>
      <c r="G19" s="58">
        <v>0</v>
      </c>
      <c r="H19" s="59">
        <v>149162</v>
      </c>
      <c r="I19" s="60">
        <v>5264</v>
      </c>
      <c r="J19" s="59">
        <v>59871</v>
      </c>
      <c r="K19" s="59">
        <f t="shared" si="0"/>
        <v>214297</v>
      </c>
      <c r="L19" s="60">
        <f t="shared" si="1"/>
        <v>218087</v>
      </c>
      <c r="M19" s="61">
        <f t="shared" si="2"/>
        <v>9.3590007170687439E-2</v>
      </c>
    </row>
    <row r="20" spans="1:13" ht="21.75" customHeight="1" x14ac:dyDescent="0.2">
      <c r="A20" s="14"/>
      <c r="B20" s="55">
        <v>15</v>
      </c>
      <c r="C20" s="56" t="s">
        <v>28</v>
      </c>
      <c r="D20" s="57">
        <v>266269</v>
      </c>
      <c r="E20" s="57">
        <v>6871</v>
      </c>
      <c r="F20" s="58">
        <v>0</v>
      </c>
      <c r="G20" s="58">
        <v>0</v>
      </c>
      <c r="H20" s="59">
        <v>106802</v>
      </c>
      <c r="I20" s="60">
        <v>5074</v>
      </c>
      <c r="J20" s="59">
        <v>149556</v>
      </c>
      <c r="K20" s="59">
        <f t="shared" si="0"/>
        <v>261432</v>
      </c>
      <c r="L20" s="60">
        <f t="shared" si="1"/>
        <v>268303</v>
      </c>
      <c r="M20" s="61">
        <f t="shared" si="2"/>
        <v>7.6388914969447441E-3</v>
      </c>
    </row>
    <row r="21" spans="1:13" ht="21.75" customHeight="1" x14ac:dyDescent="0.2">
      <c r="A21" s="14"/>
      <c r="B21" s="48">
        <v>16</v>
      </c>
      <c r="C21" s="49" t="s">
        <v>29</v>
      </c>
      <c r="D21" s="57">
        <v>97728</v>
      </c>
      <c r="E21" s="57">
        <v>3700</v>
      </c>
      <c r="F21" s="58">
        <v>0</v>
      </c>
      <c r="G21" s="58">
        <v>0</v>
      </c>
      <c r="H21" s="59">
        <v>64538</v>
      </c>
      <c r="I21" s="60">
        <v>2026</v>
      </c>
      <c r="J21" s="59">
        <v>-1008</v>
      </c>
      <c r="K21" s="59">
        <f t="shared" si="0"/>
        <v>65556</v>
      </c>
      <c r="L21" s="60">
        <f t="shared" si="1"/>
        <v>69256</v>
      </c>
      <c r="M21" s="61">
        <f t="shared" si="2"/>
        <v>-0.29133922724296002</v>
      </c>
    </row>
    <row r="22" spans="1:13" ht="21.75" customHeight="1" x14ac:dyDescent="0.2">
      <c r="A22" s="14"/>
      <c r="B22" s="55">
        <v>17</v>
      </c>
      <c r="C22" s="62" t="s">
        <v>30</v>
      </c>
      <c r="D22" s="57">
        <v>79128</v>
      </c>
      <c r="E22" s="57">
        <v>5345</v>
      </c>
      <c r="F22" s="58">
        <v>0</v>
      </c>
      <c r="G22" s="58">
        <v>0</v>
      </c>
      <c r="H22" s="59">
        <v>53083</v>
      </c>
      <c r="I22" s="60">
        <v>2082</v>
      </c>
      <c r="J22" s="59">
        <v>30064</v>
      </c>
      <c r="K22" s="59">
        <f t="shared" si="0"/>
        <v>85229</v>
      </c>
      <c r="L22" s="60">
        <f t="shared" si="1"/>
        <v>90574</v>
      </c>
      <c r="M22" s="64">
        <f t="shared" si="2"/>
        <v>0.144651703568901</v>
      </c>
    </row>
    <row r="23" spans="1:13" ht="21.75" customHeight="1" x14ac:dyDescent="0.2">
      <c r="A23" s="14"/>
      <c r="B23" s="48">
        <v>19</v>
      </c>
      <c r="C23" s="49" t="s">
        <v>31</v>
      </c>
      <c r="D23" s="57">
        <v>178830</v>
      </c>
      <c r="E23" s="57">
        <v>35000</v>
      </c>
      <c r="F23" s="58">
        <v>0</v>
      </c>
      <c r="G23" s="58">
        <v>0</v>
      </c>
      <c r="H23" s="59">
        <v>169077</v>
      </c>
      <c r="I23" s="60">
        <v>5717</v>
      </c>
      <c r="J23" s="59">
        <v>30</v>
      </c>
      <c r="K23" s="59">
        <f t="shared" si="0"/>
        <v>174824</v>
      </c>
      <c r="L23" s="60">
        <f t="shared" si="1"/>
        <v>209824</v>
      </c>
      <c r="M23" s="61">
        <f t="shared" si="2"/>
        <v>0.17331543924397463</v>
      </c>
    </row>
    <row r="24" spans="1:13" ht="21.75" customHeight="1" x14ac:dyDescent="0.2">
      <c r="A24" s="14"/>
      <c r="B24" s="55">
        <v>20</v>
      </c>
      <c r="C24" s="62" t="s">
        <v>32</v>
      </c>
      <c r="D24" s="57">
        <v>183303</v>
      </c>
      <c r="E24" s="57">
        <v>1155</v>
      </c>
      <c r="F24" s="58">
        <v>0</v>
      </c>
      <c r="G24" s="58">
        <v>0</v>
      </c>
      <c r="H24" s="59">
        <v>167579</v>
      </c>
      <c r="I24" s="60">
        <v>6707</v>
      </c>
      <c r="J24" s="59">
        <v>2594</v>
      </c>
      <c r="K24" s="59">
        <f t="shared" si="0"/>
        <v>176880</v>
      </c>
      <c r="L24" s="60">
        <f t="shared" si="1"/>
        <v>178035</v>
      </c>
      <c r="M24" s="61">
        <f t="shared" si="2"/>
        <v>-2.8739300502446774E-2</v>
      </c>
    </row>
    <row r="25" spans="1:13" ht="21.75" customHeight="1" x14ac:dyDescent="0.2">
      <c r="A25" s="14"/>
      <c r="B25" s="55">
        <v>21</v>
      </c>
      <c r="C25" s="56" t="s">
        <v>33</v>
      </c>
      <c r="D25" s="57">
        <v>167074</v>
      </c>
      <c r="E25" s="57">
        <v>7182</v>
      </c>
      <c r="F25" s="58">
        <v>0</v>
      </c>
      <c r="G25" s="58">
        <v>0</v>
      </c>
      <c r="H25" s="59">
        <v>97455</v>
      </c>
      <c r="I25" s="60">
        <v>8468</v>
      </c>
      <c r="J25" s="59">
        <v>4421</v>
      </c>
      <c r="K25" s="59">
        <f t="shared" si="0"/>
        <v>110344</v>
      </c>
      <c r="L25" s="60">
        <f t="shared" si="1"/>
        <v>117526</v>
      </c>
      <c r="M25" s="61">
        <f t="shared" si="2"/>
        <v>-0.2965631995403234</v>
      </c>
    </row>
    <row r="26" spans="1:13" ht="21.75" customHeight="1" x14ac:dyDescent="0.2">
      <c r="A26" s="14"/>
      <c r="B26" s="48">
        <v>22</v>
      </c>
      <c r="C26" s="49" t="s">
        <v>34</v>
      </c>
      <c r="D26" s="57">
        <v>110819</v>
      </c>
      <c r="E26" s="57">
        <v>3865</v>
      </c>
      <c r="F26" s="58">
        <v>0</v>
      </c>
      <c r="G26" s="58">
        <v>0</v>
      </c>
      <c r="H26" s="59">
        <v>72473</v>
      </c>
      <c r="I26" s="60">
        <v>3128</v>
      </c>
      <c r="J26" s="59">
        <v>1060</v>
      </c>
      <c r="K26" s="59">
        <f t="shared" si="0"/>
        <v>76661</v>
      </c>
      <c r="L26" s="60">
        <f t="shared" si="1"/>
        <v>80526</v>
      </c>
      <c r="M26" s="61">
        <f t="shared" si="2"/>
        <v>-0.27335565200913203</v>
      </c>
    </row>
    <row r="27" spans="1:13" ht="21.75" customHeight="1" x14ac:dyDescent="0.2">
      <c r="A27" s="14"/>
      <c r="B27" s="55">
        <v>23</v>
      </c>
      <c r="C27" s="62" t="s">
        <v>35</v>
      </c>
      <c r="D27" s="57">
        <v>98327</v>
      </c>
      <c r="E27" s="57">
        <v>558</v>
      </c>
      <c r="F27" s="58">
        <v>0</v>
      </c>
      <c r="G27" s="58">
        <v>0</v>
      </c>
      <c r="H27" s="59">
        <v>86846</v>
      </c>
      <c r="I27" s="60">
        <v>4270</v>
      </c>
      <c r="J27" s="59">
        <v>10744</v>
      </c>
      <c r="K27" s="59">
        <f t="shared" si="0"/>
        <v>101860</v>
      </c>
      <c r="L27" s="60">
        <f t="shared" si="1"/>
        <v>102418</v>
      </c>
      <c r="M27" s="61">
        <f t="shared" si="2"/>
        <v>4.1606069543462132E-2</v>
      </c>
    </row>
    <row r="28" spans="1:13" ht="21.75" customHeight="1" x14ac:dyDescent="0.2">
      <c r="A28" s="14"/>
      <c r="B28" s="55">
        <v>24</v>
      </c>
      <c r="C28" s="56" t="s">
        <v>36</v>
      </c>
      <c r="D28" s="57">
        <v>137950</v>
      </c>
      <c r="E28" s="57">
        <v>35</v>
      </c>
      <c r="F28" s="58">
        <v>0</v>
      </c>
      <c r="G28" s="58">
        <v>0</v>
      </c>
      <c r="H28" s="59">
        <v>112547</v>
      </c>
      <c r="I28" s="60">
        <v>6622</v>
      </c>
      <c r="J28" s="59">
        <v>22884</v>
      </c>
      <c r="K28" s="59">
        <f t="shared" si="0"/>
        <v>142053</v>
      </c>
      <c r="L28" s="60">
        <f t="shared" si="1"/>
        <v>142088</v>
      </c>
      <c r="M28" s="61">
        <f t="shared" si="2"/>
        <v>2.9996375498368977E-2</v>
      </c>
    </row>
    <row r="29" spans="1:13" ht="21.75" customHeight="1" x14ac:dyDescent="0.2">
      <c r="A29" s="14"/>
      <c r="B29" s="48">
        <v>25</v>
      </c>
      <c r="C29" s="56" t="s">
        <v>37</v>
      </c>
      <c r="D29" s="57">
        <v>89830</v>
      </c>
      <c r="E29" s="57">
        <v>5541</v>
      </c>
      <c r="F29" s="58">
        <v>0</v>
      </c>
      <c r="G29" s="58">
        <v>0</v>
      </c>
      <c r="H29" s="59">
        <v>76512</v>
      </c>
      <c r="I29" s="60">
        <v>3912</v>
      </c>
      <c r="J29" s="59">
        <v>287312</v>
      </c>
      <c r="K29" s="59">
        <f t="shared" si="0"/>
        <v>367736</v>
      </c>
      <c r="L29" s="60">
        <f t="shared" si="1"/>
        <v>373277</v>
      </c>
      <c r="M29" s="61">
        <f t="shared" si="2"/>
        <v>3.1553712568184347</v>
      </c>
    </row>
    <row r="30" spans="1:13" ht="21.75" customHeight="1" x14ac:dyDescent="0.2">
      <c r="A30" s="14"/>
      <c r="B30" s="55">
        <v>26</v>
      </c>
      <c r="C30" s="65" t="s">
        <v>38</v>
      </c>
      <c r="D30" s="57">
        <v>73248</v>
      </c>
      <c r="E30" s="57">
        <v>1444</v>
      </c>
      <c r="F30" s="58">
        <v>0</v>
      </c>
      <c r="G30" s="58">
        <v>0</v>
      </c>
      <c r="H30" s="59">
        <v>62758</v>
      </c>
      <c r="I30" s="60">
        <v>2441</v>
      </c>
      <c r="J30" s="59">
        <v>19037</v>
      </c>
      <c r="K30" s="59">
        <f t="shared" si="0"/>
        <v>84236</v>
      </c>
      <c r="L30" s="60">
        <f t="shared" si="1"/>
        <v>85680</v>
      </c>
      <c r="M30" s="61">
        <f t="shared" si="2"/>
        <v>0.16972477064220182</v>
      </c>
    </row>
    <row r="31" spans="1:13" ht="21.75" customHeight="1" x14ac:dyDescent="0.2">
      <c r="A31" s="15"/>
      <c r="B31" s="55">
        <v>27</v>
      </c>
      <c r="C31" s="56" t="s">
        <v>39</v>
      </c>
      <c r="D31" s="57">
        <v>185752</v>
      </c>
      <c r="E31" s="57">
        <v>936</v>
      </c>
      <c r="F31" s="58">
        <v>0</v>
      </c>
      <c r="G31" s="58">
        <v>0</v>
      </c>
      <c r="H31" s="59">
        <v>169603</v>
      </c>
      <c r="I31" s="60">
        <v>7052</v>
      </c>
      <c r="J31" s="59">
        <v>7365</v>
      </c>
      <c r="K31" s="59">
        <f t="shared" si="0"/>
        <v>184020</v>
      </c>
      <c r="L31" s="60">
        <f t="shared" si="1"/>
        <v>184956</v>
      </c>
      <c r="M31" s="61">
        <f t="shared" si="2"/>
        <v>-4.2852836039450892E-3</v>
      </c>
    </row>
    <row r="32" spans="1:13" ht="21.75" customHeight="1" x14ac:dyDescent="0.2">
      <c r="A32" s="14"/>
      <c r="B32" s="48">
        <v>28</v>
      </c>
      <c r="C32" s="62" t="s">
        <v>40</v>
      </c>
      <c r="D32" s="57">
        <v>153614</v>
      </c>
      <c r="E32" s="57">
        <v>22133</v>
      </c>
      <c r="F32" s="58">
        <v>0</v>
      </c>
      <c r="G32" s="58">
        <v>0</v>
      </c>
      <c r="H32" s="59">
        <v>50067</v>
      </c>
      <c r="I32" s="60">
        <v>1773</v>
      </c>
      <c r="J32" s="59">
        <v>4202</v>
      </c>
      <c r="K32" s="59">
        <f t="shared" si="0"/>
        <v>56042</v>
      </c>
      <c r="L32" s="60">
        <f t="shared" si="1"/>
        <v>78175</v>
      </c>
      <c r="M32" s="61">
        <f t="shared" si="2"/>
        <v>-0.49109456169359567</v>
      </c>
    </row>
    <row r="33" spans="1:14" ht="21.75" customHeight="1" x14ac:dyDescent="0.2">
      <c r="A33" s="14"/>
      <c r="B33" s="55">
        <v>29</v>
      </c>
      <c r="C33" s="49" t="s">
        <v>41</v>
      </c>
      <c r="D33" s="57">
        <v>140121</v>
      </c>
      <c r="E33" s="57">
        <v>3836</v>
      </c>
      <c r="F33" s="58">
        <v>0</v>
      </c>
      <c r="G33" s="58">
        <v>0</v>
      </c>
      <c r="H33" s="59">
        <v>134191</v>
      </c>
      <c r="I33" s="60">
        <v>2771</v>
      </c>
      <c r="J33" s="59">
        <v>9542</v>
      </c>
      <c r="K33" s="59">
        <f t="shared" si="0"/>
        <v>146504</v>
      </c>
      <c r="L33" s="60">
        <f t="shared" si="1"/>
        <v>150340</v>
      </c>
      <c r="M33" s="61">
        <f t="shared" si="2"/>
        <v>7.2929824937018717E-2</v>
      </c>
    </row>
    <row r="34" spans="1:14" ht="21.75" customHeight="1" x14ac:dyDescent="0.2">
      <c r="A34" s="14"/>
      <c r="B34" s="55">
        <v>30</v>
      </c>
      <c r="C34" s="56" t="s">
        <v>42</v>
      </c>
      <c r="D34" s="57">
        <v>190648</v>
      </c>
      <c r="E34" s="57">
        <v>5031</v>
      </c>
      <c r="F34" s="58">
        <v>0</v>
      </c>
      <c r="G34" s="58">
        <v>0</v>
      </c>
      <c r="H34" s="59">
        <v>173412</v>
      </c>
      <c r="I34" s="60">
        <v>7075</v>
      </c>
      <c r="J34" s="59">
        <v>4334</v>
      </c>
      <c r="K34" s="59">
        <f t="shared" si="0"/>
        <v>184821</v>
      </c>
      <c r="L34" s="60">
        <f t="shared" si="1"/>
        <v>189852</v>
      </c>
      <c r="M34" s="61">
        <f t="shared" si="2"/>
        <v>-4.1752339389869997E-3</v>
      </c>
    </row>
    <row r="35" spans="1:14" ht="21.75" customHeight="1" x14ac:dyDescent="0.2">
      <c r="A35" s="14"/>
      <c r="B35" s="48">
        <v>31</v>
      </c>
      <c r="C35" s="62" t="s">
        <v>43</v>
      </c>
      <c r="D35" s="57">
        <v>96283</v>
      </c>
      <c r="E35" s="57">
        <v>0</v>
      </c>
      <c r="F35" s="58">
        <v>0</v>
      </c>
      <c r="G35" s="58">
        <v>0</v>
      </c>
      <c r="H35" s="59">
        <v>68948</v>
      </c>
      <c r="I35" s="60">
        <v>462</v>
      </c>
      <c r="J35" s="59">
        <v>11540</v>
      </c>
      <c r="K35" s="59">
        <f t="shared" si="0"/>
        <v>80950</v>
      </c>
      <c r="L35" s="60">
        <f t="shared" si="1"/>
        <v>80950</v>
      </c>
      <c r="M35" s="61">
        <f t="shared" si="2"/>
        <v>-0.15924929634514917</v>
      </c>
    </row>
    <row r="36" spans="1:14" ht="21.75" customHeight="1" x14ac:dyDescent="0.2">
      <c r="A36" s="14"/>
      <c r="B36" s="55">
        <v>32</v>
      </c>
      <c r="C36" s="49" t="s">
        <v>44</v>
      </c>
      <c r="D36" s="57">
        <v>98568</v>
      </c>
      <c r="E36" s="57">
        <v>0</v>
      </c>
      <c r="F36" s="58">
        <v>0</v>
      </c>
      <c r="G36" s="58">
        <v>0</v>
      </c>
      <c r="H36" s="59">
        <v>96008</v>
      </c>
      <c r="I36" s="60">
        <v>2543</v>
      </c>
      <c r="J36" s="59">
        <v>0</v>
      </c>
      <c r="K36" s="59">
        <f t="shared" si="0"/>
        <v>98551</v>
      </c>
      <c r="L36" s="66">
        <f t="shared" si="1"/>
        <v>98551</v>
      </c>
      <c r="M36" s="67">
        <f t="shared" si="2"/>
        <v>-1.7246976706430939E-4</v>
      </c>
    </row>
    <row r="37" spans="1:14" ht="21.75" customHeight="1" x14ac:dyDescent="0.2">
      <c r="A37" s="14"/>
      <c r="B37" s="55">
        <v>33</v>
      </c>
      <c r="C37" s="62" t="s">
        <v>45</v>
      </c>
      <c r="D37" s="57">
        <v>75022</v>
      </c>
      <c r="E37" s="57">
        <v>3791</v>
      </c>
      <c r="F37" s="58">
        <v>0</v>
      </c>
      <c r="G37" s="58">
        <v>0</v>
      </c>
      <c r="H37" s="59">
        <v>58318</v>
      </c>
      <c r="I37" s="60">
        <v>2801</v>
      </c>
      <c r="J37" s="59">
        <v>20148</v>
      </c>
      <c r="K37" s="59">
        <f t="shared" si="0"/>
        <v>81267</v>
      </c>
      <c r="L37" s="66">
        <f t="shared" si="1"/>
        <v>85058</v>
      </c>
      <c r="M37" s="67">
        <f t="shared" si="2"/>
        <v>0.13377409293273979</v>
      </c>
    </row>
    <row r="38" spans="1:14" ht="21.75" customHeight="1" x14ac:dyDescent="0.2">
      <c r="A38" s="14"/>
      <c r="B38" s="48">
        <v>34</v>
      </c>
      <c r="C38" s="56" t="s">
        <v>46</v>
      </c>
      <c r="D38" s="57">
        <v>53136</v>
      </c>
      <c r="E38" s="57">
        <v>0</v>
      </c>
      <c r="F38" s="58">
        <v>0</v>
      </c>
      <c r="G38" s="58">
        <v>0</v>
      </c>
      <c r="H38" s="59">
        <v>27576</v>
      </c>
      <c r="I38" s="60">
        <v>1688</v>
      </c>
      <c r="J38" s="59">
        <v>13039</v>
      </c>
      <c r="K38" s="59">
        <f t="shared" si="0"/>
        <v>42303</v>
      </c>
      <c r="L38" s="66">
        <f t="shared" si="1"/>
        <v>42303</v>
      </c>
      <c r="M38" s="67">
        <f t="shared" si="2"/>
        <v>-0.20387308039747065</v>
      </c>
      <c r="N38" s="16"/>
    </row>
    <row r="39" spans="1:14" ht="21.75" customHeight="1" x14ac:dyDescent="0.2">
      <c r="A39" s="14"/>
      <c r="B39" s="55">
        <v>35</v>
      </c>
      <c r="C39" s="62" t="s">
        <v>47</v>
      </c>
      <c r="D39" s="57">
        <v>146424</v>
      </c>
      <c r="E39" s="57">
        <v>11970</v>
      </c>
      <c r="F39" s="58">
        <v>0</v>
      </c>
      <c r="G39" s="58">
        <v>0</v>
      </c>
      <c r="H39" s="59">
        <v>131299</v>
      </c>
      <c r="I39" s="60">
        <v>5823</v>
      </c>
      <c r="J39" s="59">
        <v>15951</v>
      </c>
      <c r="K39" s="59">
        <f t="shared" si="0"/>
        <v>153073</v>
      </c>
      <c r="L39" s="66">
        <f t="shared" si="1"/>
        <v>165043</v>
      </c>
      <c r="M39" s="67">
        <f t="shared" si="2"/>
        <v>0.12715811615582151</v>
      </c>
    </row>
    <row r="40" spans="1:14" ht="21.75" customHeight="1" x14ac:dyDescent="0.2">
      <c r="A40" s="14"/>
      <c r="B40" s="55">
        <v>36</v>
      </c>
      <c r="C40" s="56" t="s">
        <v>48</v>
      </c>
      <c r="D40" s="57">
        <v>103390</v>
      </c>
      <c r="E40" s="57">
        <v>3571</v>
      </c>
      <c r="F40" s="58">
        <v>0</v>
      </c>
      <c r="G40" s="58">
        <v>0</v>
      </c>
      <c r="H40" s="59">
        <v>78596</v>
      </c>
      <c r="I40" s="60">
        <v>4418</v>
      </c>
      <c r="J40" s="59">
        <v>11568</v>
      </c>
      <c r="K40" s="59">
        <f t="shared" si="0"/>
        <v>94582</v>
      </c>
      <c r="L40" s="66">
        <f t="shared" si="1"/>
        <v>98153</v>
      </c>
      <c r="M40" s="67">
        <f t="shared" si="2"/>
        <v>-5.0652867782183919E-2</v>
      </c>
    </row>
    <row r="41" spans="1:14" ht="21.75" customHeight="1" x14ac:dyDescent="0.2">
      <c r="A41" s="14"/>
      <c r="B41" s="48">
        <v>37</v>
      </c>
      <c r="C41" s="65" t="s">
        <v>49</v>
      </c>
      <c r="D41" s="57">
        <v>107740</v>
      </c>
      <c r="E41" s="57">
        <v>480</v>
      </c>
      <c r="F41" s="58">
        <v>0</v>
      </c>
      <c r="G41" s="58">
        <v>0</v>
      </c>
      <c r="H41" s="59">
        <v>101116</v>
      </c>
      <c r="I41" s="60">
        <v>3146</v>
      </c>
      <c r="J41" s="59">
        <v>23149</v>
      </c>
      <c r="K41" s="59">
        <f t="shared" si="0"/>
        <v>127411</v>
      </c>
      <c r="L41" s="66">
        <f t="shared" si="1"/>
        <v>127891</v>
      </c>
      <c r="M41" s="67">
        <f t="shared" si="2"/>
        <v>0.1870335994059773</v>
      </c>
    </row>
    <row r="42" spans="1:14" ht="21.75" customHeight="1" x14ac:dyDescent="0.2">
      <c r="A42" s="14"/>
      <c r="B42" s="55">
        <v>38</v>
      </c>
      <c r="C42" s="56" t="s">
        <v>50</v>
      </c>
      <c r="D42" s="57">
        <v>154670</v>
      </c>
      <c r="E42" s="57">
        <v>950</v>
      </c>
      <c r="F42" s="58">
        <v>0</v>
      </c>
      <c r="G42" s="58">
        <v>0</v>
      </c>
      <c r="H42" s="59">
        <v>120577</v>
      </c>
      <c r="I42" s="60">
        <v>2441</v>
      </c>
      <c r="J42" s="59">
        <v>22070</v>
      </c>
      <c r="K42" s="59">
        <f t="shared" si="0"/>
        <v>145088</v>
      </c>
      <c r="L42" s="66">
        <f t="shared" si="1"/>
        <v>146038</v>
      </c>
      <c r="M42" s="68">
        <f t="shared" si="2"/>
        <v>-5.58091420443525E-2</v>
      </c>
    </row>
    <row r="43" spans="1:14" s="16" customFormat="1" ht="21.75" customHeight="1" thickBot="1" x14ac:dyDescent="0.25">
      <c r="A43" s="14"/>
      <c r="B43" s="55">
        <v>39</v>
      </c>
      <c r="C43" s="69" t="s">
        <v>51</v>
      </c>
      <c r="D43" s="57">
        <v>182600</v>
      </c>
      <c r="E43" s="57">
        <v>28612</v>
      </c>
      <c r="F43" s="58">
        <v>0</v>
      </c>
      <c r="G43" s="58">
        <v>0</v>
      </c>
      <c r="H43" s="59">
        <v>154613</v>
      </c>
      <c r="I43" s="60">
        <v>5725</v>
      </c>
      <c r="J43" s="59">
        <v>31526</v>
      </c>
      <c r="K43" s="59">
        <f t="shared" si="0"/>
        <v>191864</v>
      </c>
      <c r="L43" s="66">
        <f t="shared" si="1"/>
        <v>220476</v>
      </c>
      <c r="M43" s="61">
        <f t="shared" si="2"/>
        <v>0.20742606790799556</v>
      </c>
      <c r="N43" s="1"/>
    </row>
    <row r="44" spans="1:14" s="16" customFormat="1" ht="16.5" thickTop="1" thickBot="1" x14ac:dyDescent="0.3">
      <c r="A44" s="17"/>
      <c r="B44" s="70" t="s">
        <v>52</v>
      </c>
      <c r="C44" s="71" t="s">
        <v>53</v>
      </c>
      <c r="D44" s="72">
        <f>SUM(D7:D43)</f>
        <v>4960610</v>
      </c>
      <c r="E44" s="72">
        <f>SUM(E7:E43)</f>
        <v>279988.5</v>
      </c>
      <c r="F44" s="73">
        <f t="shared" ref="F44:J44" si="3">SUM(F7:F43)</f>
        <v>0</v>
      </c>
      <c r="G44" s="73">
        <f t="shared" si="3"/>
        <v>0</v>
      </c>
      <c r="H44" s="73">
        <f t="shared" si="3"/>
        <v>3915063</v>
      </c>
      <c r="I44" s="73">
        <f t="shared" si="3"/>
        <v>150363</v>
      </c>
      <c r="J44" s="73">
        <f t="shared" si="3"/>
        <v>1085422</v>
      </c>
      <c r="K44" s="73">
        <f>SUM(K7:K43)</f>
        <v>5150848</v>
      </c>
      <c r="L44" s="73">
        <f t="shared" si="1"/>
        <v>5430836.5</v>
      </c>
      <c r="M44" s="74">
        <f t="shared" si="2"/>
        <v>9.4792071942765066E-2</v>
      </c>
    </row>
    <row r="45" spans="1:14" ht="21.75" customHeight="1" thickTop="1" x14ac:dyDescent="0.2">
      <c r="A45" s="14"/>
      <c r="B45" s="55">
        <v>1</v>
      </c>
      <c r="C45" s="62" t="s">
        <v>54</v>
      </c>
      <c r="D45" s="57">
        <v>136109</v>
      </c>
      <c r="E45" s="57">
        <v>15</v>
      </c>
      <c r="F45" s="58">
        <v>0</v>
      </c>
      <c r="G45" s="58">
        <v>0</v>
      </c>
      <c r="H45" s="59">
        <v>116890</v>
      </c>
      <c r="I45" s="60">
        <v>3624</v>
      </c>
      <c r="J45" s="59">
        <v>20202</v>
      </c>
      <c r="K45" s="59">
        <f t="shared" si="0"/>
        <v>140716</v>
      </c>
      <c r="L45" s="60">
        <f t="shared" si="1"/>
        <v>140731</v>
      </c>
      <c r="M45" s="61">
        <f t="shared" si="2"/>
        <v>3.395807771712378E-2</v>
      </c>
    </row>
    <row r="46" spans="1:14" ht="21.75" customHeight="1" x14ac:dyDescent="0.2">
      <c r="A46" s="14"/>
      <c r="B46" s="55">
        <v>2</v>
      </c>
      <c r="C46" s="65" t="s">
        <v>55</v>
      </c>
      <c r="D46" s="57">
        <v>200788</v>
      </c>
      <c r="E46" s="57">
        <v>942</v>
      </c>
      <c r="F46" s="59">
        <v>0</v>
      </c>
      <c r="G46" s="75">
        <v>0</v>
      </c>
      <c r="H46" s="59">
        <v>152091</v>
      </c>
      <c r="I46" s="59">
        <v>26060</v>
      </c>
      <c r="J46" s="59">
        <v>38915</v>
      </c>
      <c r="K46" s="59">
        <f t="shared" si="0"/>
        <v>217066</v>
      </c>
      <c r="L46" s="66">
        <f t="shared" si="1"/>
        <v>218008</v>
      </c>
      <c r="M46" s="67">
        <f t="shared" si="2"/>
        <v>8.5762097336494314E-2</v>
      </c>
    </row>
    <row r="47" spans="1:14" ht="21.75" customHeight="1" x14ac:dyDescent="0.2">
      <c r="A47" s="14"/>
      <c r="B47" s="55">
        <v>3</v>
      </c>
      <c r="C47" s="56" t="s">
        <v>56</v>
      </c>
      <c r="D47" s="57">
        <v>160065</v>
      </c>
      <c r="E47" s="57">
        <v>2121</v>
      </c>
      <c r="F47" s="58">
        <v>0</v>
      </c>
      <c r="G47" s="58">
        <v>0</v>
      </c>
      <c r="H47" s="59">
        <v>136101</v>
      </c>
      <c r="I47" s="60">
        <v>12075</v>
      </c>
      <c r="J47" s="59">
        <v>40760</v>
      </c>
      <c r="K47" s="59">
        <f t="shared" si="0"/>
        <v>188936</v>
      </c>
      <c r="L47" s="60">
        <f t="shared" si="1"/>
        <v>191057</v>
      </c>
      <c r="M47" s="61">
        <f t="shared" si="2"/>
        <v>0.19362134133008468</v>
      </c>
    </row>
    <row r="48" spans="1:14" ht="21.75" customHeight="1" x14ac:dyDescent="0.2">
      <c r="A48" s="14"/>
      <c r="B48" s="55">
        <v>4</v>
      </c>
      <c r="C48" s="49" t="s">
        <v>57</v>
      </c>
      <c r="D48" s="57">
        <v>110657</v>
      </c>
      <c r="E48" s="57">
        <v>2830</v>
      </c>
      <c r="F48" s="59">
        <v>0</v>
      </c>
      <c r="G48" s="59">
        <v>0</v>
      </c>
      <c r="H48" s="59">
        <v>63408</v>
      </c>
      <c r="I48" s="59">
        <v>20728</v>
      </c>
      <c r="J48" s="59">
        <v>26965</v>
      </c>
      <c r="K48" s="59">
        <f t="shared" si="0"/>
        <v>111101</v>
      </c>
      <c r="L48" s="66">
        <f t="shared" si="1"/>
        <v>113931</v>
      </c>
      <c r="M48" s="67">
        <f t="shared" si="2"/>
        <v>2.9586921749188866E-2</v>
      </c>
    </row>
    <row r="49" spans="1:14" ht="21.75" customHeight="1" x14ac:dyDescent="0.2">
      <c r="A49" s="14"/>
      <c r="B49" s="55">
        <v>5</v>
      </c>
      <c r="C49" s="49" t="s">
        <v>58</v>
      </c>
      <c r="D49" s="57">
        <v>311157</v>
      </c>
      <c r="E49" s="57">
        <v>4256</v>
      </c>
      <c r="F49" s="59">
        <v>0</v>
      </c>
      <c r="G49" s="59">
        <v>0</v>
      </c>
      <c r="H49" s="59">
        <v>286303</v>
      </c>
      <c r="I49" s="59">
        <v>14222</v>
      </c>
      <c r="J49" s="59">
        <v>16930</v>
      </c>
      <c r="K49" s="59">
        <f t="shared" si="0"/>
        <v>317455</v>
      </c>
      <c r="L49" s="66">
        <f t="shared" si="1"/>
        <v>321711</v>
      </c>
      <c r="M49" s="67">
        <f t="shared" si="2"/>
        <v>3.3918568439726515E-2</v>
      </c>
    </row>
    <row r="50" spans="1:14" ht="21.75" customHeight="1" x14ac:dyDescent="0.2">
      <c r="A50" s="14"/>
      <c r="B50" s="55">
        <v>6</v>
      </c>
      <c r="C50" s="56" t="s">
        <v>59</v>
      </c>
      <c r="D50" s="57">
        <v>218093</v>
      </c>
      <c r="E50" s="57">
        <v>12547</v>
      </c>
      <c r="F50" s="59">
        <v>0</v>
      </c>
      <c r="G50" s="59">
        <v>0</v>
      </c>
      <c r="H50" s="59">
        <v>191246</v>
      </c>
      <c r="I50" s="59">
        <v>18107</v>
      </c>
      <c r="J50" s="59">
        <v>33654</v>
      </c>
      <c r="K50" s="59">
        <f t="shared" si="0"/>
        <v>243007</v>
      </c>
      <c r="L50" s="66">
        <f t="shared" si="1"/>
        <v>255554</v>
      </c>
      <c r="M50" s="67">
        <f t="shared" si="2"/>
        <v>0.17176617314631826</v>
      </c>
    </row>
    <row r="51" spans="1:14" s="18" customFormat="1" ht="21.75" customHeight="1" thickBot="1" x14ac:dyDescent="0.25">
      <c r="A51" s="14"/>
      <c r="B51" s="76">
        <v>7</v>
      </c>
      <c r="C51" s="77" t="s">
        <v>60</v>
      </c>
      <c r="D51" s="78">
        <v>301721</v>
      </c>
      <c r="E51" s="78">
        <v>89793</v>
      </c>
      <c r="F51" s="79">
        <v>0</v>
      </c>
      <c r="G51" s="79">
        <v>0</v>
      </c>
      <c r="H51" s="59">
        <v>180324</v>
      </c>
      <c r="I51" s="79">
        <v>13234</v>
      </c>
      <c r="J51" s="79">
        <v>207811</v>
      </c>
      <c r="K51" s="79">
        <f t="shared" si="0"/>
        <v>401369</v>
      </c>
      <c r="L51" s="80">
        <f t="shared" si="1"/>
        <v>491162</v>
      </c>
      <c r="M51" s="81">
        <f t="shared" si="2"/>
        <v>0.62786812982855023</v>
      </c>
    </row>
    <row r="52" spans="1:14" s="19" customFormat="1" ht="35.25" customHeight="1" thickTop="1" thickBot="1" x14ac:dyDescent="0.3">
      <c r="B52" s="82"/>
      <c r="C52" s="83" t="s">
        <v>61</v>
      </c>
      <c r="D52" s="72">
        <f>SUM(D45:D51)</f>
        <v>1438590</v>
      </c>
      <c r="E52" s="72">
        <f>SUM(E45:E51)</f>
        <v>112504</v>
      </c>
      <c r="F52" s="73">
        <f t="shared" ref="F52:J52" si="4">SUM(F45:F51)</f>
        <v>0</v>
      </c>
      <c r="G52" s="73">
        <f t="shared" si="4"/>
        <v>0</v>
      </c>
      <c r="H52" s="73">
        <f t="shared" si="4"/>
        <v>1126363</v>
      </c>
      <c r="I52" s="73">
        <f t="shared" si="4"/>
        <v>108050</v>
      </c>
      <c r="J52" s="73">
        <f t="shared" si="4"/>
        <v>385237</v>
      </c>
      <c r="K52" s="73">
        <f>SUM(K45:K51)</f>
        <v>1619650</v>
      </c>
      <c r="L52" s="84">
        <f t="shared" si="1"/>
        <v>1732154</v>
      </c>
      <c r="M52" s="85">
        <f t="shared" si="2"/>
        <v>0.20406370126304219</v>
      </c>
    </row>
    <row r="53" spans="1:14" ht="21.75" customHeight="1" thickTop="1" thickBot="1" x14ac:dyDescent="0.25">
      <c r="B53" s="86">
        <v>6</v>
      </c>
      <c r="C53" s="77" t="s">
        <v>62</v>
      </c>
      <c r="D53" s="87">
        <v>946542</v>
      </c>
      <c r="E53" s="87">
        <v>900</v>
      </c>
      <c r="F53" s="88">
        <v>0</v>
      </c>
      <c r="G53" s="88">
        <v>156</v>
      </c>
      <c r="H53" s="88">
        <v>689012</v>
      </c>
      <c r="I53" s="88">
        <v>6962</v>
      </c>
      <c r="J53" s="88">
        <v>46361</v>
      </c>
      <c r="K53" s="88">
        <f t="shared" si="0"/>
        <v>742335</v>
      </c>
      <c r="L53" s="89">
        <f t="shared" si="1"/>
        <v>743391</v>
      </c>
      <c r="M53" s="90">
        <f t="shared" si="2"/>
        <v>-0.21462439067680039</v>
      </c>
    </row>
    <row r="54" spans="1:14" s="16" customFormat="1" ht="16.5" thickTop="1" thickBot="1" x14ac:dyDescent="0.3">
      <c r="B54" s="70" t="s">
        <v>63</v>
      </c>
      <c r="C54" s="91" t="s">
        <v>64</v>
      </c>
      <c r="D54" s="92">
        <f>D52+D53</f>
        <v>2385132</v>
      </c>
      <c r="E54" s="92">
        <f>E52+E53</f>
        <v>113404</v>
      </c>
      <c r="F54" s="93">
        <f t="shared" ref="F54:J54" si="5">F52+F53</f>
        <v>0</v>
      </c>
      <c r="G54" s="93">
        <f t="shared" si="5"/>
        <v>156</v>
      </c>
      <c r="H54" s="93">
        <f t="shared" si="5"/>
        <v>1815375</v>
      </c>
      <c r="I54" s="93">
        <f t="shared" si="5"/>
        <v>115012</v>
      </c>
      <c r="J54" s="93">
        <f t="shared" si="5"/>
        <v>431598</v>
      </c>
      <c r="K54" s="93">
        <f>K52+K53</f>
        <v>2361985</v>
      </c>
      <c r="L54" s="93">
        <f t="shared" si="1"/>
        <v>2475545</v>
      </c>
      <c r="M54" s="74">
        <f t="shared" si="2"/>
        <v>3.7906916682179492E-2</v>
      </c>
      <c r="N54" s="1"/>
    </row>
    <row r="55" spans="1:14" ht="46.5" thickTop="1" thickBot="1" x14ac:dyDescent="0.3">
      <c r="B55" s="70"/>
      <c r="C55" s="83" t="s">
        <v>65</v>
      </c>
      <c r="D55" s="72">
        <f>D44+D54</f>
        <v>7345742</v>
      </c>
      <c r="E55" s="72">
        <f>E44+E54</f>
        <v>393392.5</v>
      </c>
      <c r="F55" s="73">
        <f t="shared" ref="F55:J55" si="6">F44+F54</f>
        <v>0</v>
      </c>
      <c r="G55" s="73">
        <f t="shared" si="6"/>
        <v>156</v>
      </c>
      <c r="H55" s="73">
        <f t="shared" si="6"/>
        <v>5730438</v>
      </c>
      <c r="I55" s="73">
        <f t="shared" si="6"/>
        <v>265375</v>
      </c>
      <c r="J55" s="73">
        <f t="shared" si="6"/>
        <v>1517020</v>
      </c>
      <c r="K55" s="73">
        <f>K44+K54</f>
        <v>7512833</v>
      </c>
      <c r="L55" s="73">
        <f t="shared" si="1"/>
        <v>7906381.5</v>
      </c>
      <c r="M55" s="74">
        <f t="shared" si="2"/>
        <v>7.6321697658316978E-2</v>
      </c>
    </row>
    <row r="56" spans="1:14" ht="13.5" thickTop="1" x14ac:dyDescent="0.2">
      <c r="D56" s="21"/>
    </row>
  </sheetData>
  <mergeCells count="12">
    <mergeCell ref="H4:K4"/>
    <mergeCell ref="L4:L5"/>
    <mergeCell ref="B1:M1"/>
    <mergeCell ref="B2:C2"/>
    <mergeCell ref="B3:B5"/>
    <mergeCell ref="C3:C5"/>
    <mergeCell ref="D3:D5"/>
    <mergeCell ref="E3:L3"/>
    <mergeCell ref="M3:M5"/>
    <mergeCell ref="E4:E5"/>
    <mergeCell ref="F4:F5"/>
    <mergeCell ref="G4:G5"/>
  </mergeCells>
  <printOptions horizontalCentered="1"/>
  <pageMargins left="0" right="0" top="0.15748031496062992" bottom="0.15748031496062992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Prilog IV</vt:lpstr>
      <vt:lpstr>'Prilog IV'!Print_Area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 Zoranovic</dc:creator>
  <cp:lastModifiedBy>Maja Zoranovic</cp:lastModifiedBy>
  <cp:lastPrinted>2016-12-20T13:25:58Z</cp:lastPrinted>
  <dcterms:created xsi:type="dcterms:W3CDTF">2016-12-15T11:21:19Z</dcterms:created>
  <dcterms:modified xsi:type="dcterms:W3CDTF">2016-12-20T13:26:02Z</dcterms:modified>
</cp:coreProperties>
</file>