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0755" windowHeight="9015"/>
  </bookViews>
  <sheets>
    <sheet name="Tabela 5 sort kol 16" sheetId="1" r:id="rId1"/>
    <sheet name="Tab 5 sort kol 13 vece zarade" sheetId="2" r:id="rId2"/>
  </sheets>
  <externalReferences>
    <externalReference r:id="rId3"/>
    <externalReference r:id="rId4"/>
  </externalReferences>
  <definedNames>
    <definedName name="___tab1" localSheetId="1">#REF!</definedName>
    <definedName name="___tab1" localSheetId="0">#REF!</definedName>
    <definedName name="___tab1">#REF!</definedName>
    <definedName name="___tab2" localSheetId="1">#REF!</definedName>
    <definedName name="___tab2" localSheetId="0">#REF!</definedName>
    <definedName name="___tab2">#REF!</definedName>
    <definedName name="___tab3" localSheetId="1">#REF!</definedName>
    <definedName name="___tab3" localSheetId="0">#REF!</definedName>
    <definedName name="___tab3">#REF!</definedName>
    <definedName name="___tab4" localSheetId="1">#REF!</definedName>
    <definedName name="___tab4" localSheetId="0">#REF!</definedName>
    <definedName name="___tab4">#REF!</definedName>
    <definedName name="_tab1" localSheetId="1">#REF!</definedName>
    <definedName name="_tab1" localSheetId="0">#REF!</definedName>
    <definedName name="_tab1">#REF!</definedName>
    <definedName name="_tab2" localSheetId="1">#REF!</definedName>
    <definedName name="_tab2" localSheetId="0">#REF!</definedName>
    <definedName name="_tab2">#REF!</definedName>
    <definedName name="_tab3" localSheetId="1">#REF!</definedName>
    <definedName name="_tab3" localSheetId="0">#REF!</definedName>
    <definedName name="_tab3">#REF!</definedName>
    <definedName name="_tab4" localSheetId="1">#REF!</definedName>
    <definedName name="_tab4" localSheetId="0">#REF!</definedName>
    <definedName name="_tab4">#REF!</definedName>
    <definedName name="brsaop">[1]Par!$G$2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OVI" localSheetId="1">#REF!</definedName>
    <definedName name="NOVI" localSheetId="0">#REF!</definedName>
    <definedName name="NOVI">#REF!</definedName>
    <definedName name="oblast">[1]Par!$D$2</definedName>
    <definedName name="Okruzi1" localSheetId="1">[2]Opštine!#REF!</definedName>
    <definedName name="Okruzi1" localSheetId="0">[2]Opštine!#REF!</definedName>
    <definedName name="Okruzi1">[2]Opštine!#REF!</definedName>
    <definedName name="zaNaslov">[1]Par!$F$8</definedName>
    <definedName name="zaPecat">[1]Par!$G$4</definedName>
    <definedName name="ЗДЕНКА" localSheetId="1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H36" i="2" l="1"/>
  <c r="P30" i="2"/>
  <c r="O30" i="2"/>
  <c r="N29" i="2"/>
  <c r="M29" i="2"/>
  <c r="J29" i="2"/>
  <c r="F29" i="2"/>
  <c r="I28" i="2"/>
  <c r="I30" i="2" s="1"/>
  <c r="E28" i="2"/>
  <c r="E30" i="2" s="1"/>
  <c r="C28" i="2"/>
  <c r="F28" i="2" s="1"/>
  <c r="P27" i="2"/>
  <c r="O27" i="2"/>
  <c r="N27" i="2"/>
  <c r="M27" i="2"/>
  <c r="J27" i="2"/>
  <c r="G27" i="2"/>
  <c r="F27" i="2"/>
  <c r="P26" i="2"/>
  <c r="O26" i="2"/>
  <c r="N26" i="2"/>
  <c r="M26" i="2"/>
  <c r="J26" i="2"/>
  <c r="G26" i="2"/>
  <c r="F26" i="2"/>
  <c r="P24" i="2"/>
  <c r="O24" i="2"/>
  <c r="N24" i="2"/>
  <c r="M24" i="2"/>
  <c r="J24" i="2"/>
  <c r="G24" i="2"/>
  <c r="F24" i="2"/>
  <c r="P25" i="2"/>
  <c r="O25" i="2"/>
  <c r="N25" i="2"/>
  <c r="M25" i="2"/>
  <c r="J25" i="2"/>
  <c r="G25" i="2"/>
  <c r="F25" i="2"/>
  <c r="P23" i="2"/>
  <c r="O23" i="2"/>
  <c r="N23" i="2"/>
  <c r="M23" i="2"/>
  <c r="J23" i="2"/>
  <c r="G23" i="2"/>
  <c r="F23" i="2"/>
  <c r="P22" i="2"/>
  <c r="O22" i="2"/>
  <c r="N22" i="2"/>
  <c r="M22" i="2"/>
  <c r="J22" i="2"/>
  <c r="G22" i="2"/>
  <c r="F22" i="2"/>
  <c r="P21" i="2"/>
  <c r="O21" i="2"/>
  <c r="N21" i="2"/>
  <c r="M21" i="2"/>
  <c r="J21" i="2"/>
  <c r="G21" i="2"/>
  <c r="F21" i="2"/>
  <c r="P20" i="2"/>
  <c r="O20" i="2"/>
  <c r="N20" i="2"/>
  <c r="M20" i="2"/>
  <c r="J20" i="2"/>
  <c r="G20" i="2"/>
  <c r="F20" i="2"/>
  <c r="P19" i="2"/>
  <c r="O19" i="2"/>
  <c r="N19" i="2"/>
  <c r="M19" i="2"/>
  <c r="J19" i="2"/>
  <c r="G19" i="2"/>
  <c r="F19" i="2"/>
  <c r="P18" i="2"/>
  <c r="O18" i="2"/>
  <c r="N18" i="2"/>
  <c r="M18" i="2"/>
  <c r="J18" i="2"/>
  <c r="G18" i="2"/>
  <c r="F18" i="2"/>
  <c r="P17" i="2"/>
  <c r="O17" i="2"/>
  <c r="N17" i="2"/>
  <c r="M17" i="2"/>
  <c r="J17" i="2"/>
  <c r="G17" i="2"/>
  <c r="F17" i="2"/>
  <c r="P16" i="2"/>
  <c r="O16" i="2"/>
  <c r="N16" i="2"/>
  <c r="M16" i="2"/>
  <c r="J16" i="2"/>
  <c r="G16" i="2"/>
  <c r="F16" i="2"/>
  <c r="P15" i="2"/>
  <c r="O15" i="2"/>
  <c r="N15" i="2"/>
  <c r="M15" i="2"/>
  <c r="J15" i="2"/>
  <c r="G15" i="2"/>
  <c r="F15" i="2"/>
  <c r="P14" i="2"/>
  <c r="O14" i="2"/>
  <c r="N14" i="2"/>
  <c r="M14" i="2"/>
  <c r="J14" i="2"/>
  <c r="G14" i="2"/>
  <c r="F14" i="2"/>
  <c r="P13" i="2"/>
  <c r="O13" i="2"/>
  <c r="N13" i="2"/>
  <c r="M13" i="2"/>
  <c r="J13" i="2"/>
  <c r="G13" i="2"/>
  <c r="F13" i="2"/>
  <c r="P12" i="2"/>
  <c r="O12" i="2"/>
  <c r="N12" i="2"/>
  <c r="M12" i="2"/>
  <c r="J12" i="2"/>
  <c r="G12" i="2"/>
  <c r="F12" i="2"/>
  <c r="P11" i="2"/>
  <c r="O11" i="2"/>
  <c r="N11" i="2"/>
  <c r="M11" i="2"/>
  <c r="J11" i="2"/>
  <c r="G11" i="2"/>
  <c r="F11" i="2"/>
  <c r="P10" i="2"/>
  <c r="O10" i="2"/>
  <c r="N10" i="2"/>
  <c r="M10" i="2"/>
  <c r="J10" i="2"/>
  <c r="G10" i="2"/>
  <c r="F10" i="2"/>
  <c r="P9" i="2"/>
  <c r="O9" i="2"/>
  <c r="N9" i="2"/>
  <c r="M9" i="2"/>
  <c r="J9" i="2"/>
  <c r="G9" i="2"/>
  <c r="G28" i="2" s="1"/>
  <c r="F9" i="2"/>
  <c r="G19" i="1"/>
  <c r="H36" i="1"/>
  <c r="P30" i="1"/>
  <c r="O30" i="1"/>
  <c r="N29" i="1"/>
  <c r="M29" i="1"/>
  <c r="J29" i="1"/>
  <c r="F29" i="1"/>
  <c r="I28" i="1"/>
  <c r="I30" i="1" s="1"/>
  <c r="E28" i="1"/>
  <c r="E30" i="1" s="1"/>
  <c r="C28" i="1"/>
  <c r="F28" i="1" s="1"/>
  <c r="P27" i="1"/>
  <c r="O27" i="1"/>
  <c r="N27" i="1"/>
  <c r="M27" i="1"/>
  <c r="K27" i="1"/>
  <c r="J27" i="1"/>
  <c r="G27" i="1"/>
  <c r="F27" i="1"/>
  <c r="P26" i="1"/>
  <c r="O26" i="1"/>
  <c r="N26" i="1"/>
  <c r="M26" i="1"/>
  <c r="K26" i="1"/>
  <c r="J26" i="1"/>
  <c r="G26" i="1"/>
  <c r="F26" i="1"/>
  <c r="P25" i="1"/>
  <c r="O25" i="1"/>
  <c r="N25" i="1"/>
  <c r="M25" i="1"/>
  <c r="K25" i="1"/>
  <c r="J25" i="1"/>
  <c r="G25" i="1"/>
  <c r="F25" i="1"/>
  <c r="P24" i="1"/>
  <c r="O24" i="1"/>
  <c r="N24" i="1"/>
  <c r="M24" i="1"/>
  <c r="K24" i="1"/>
  <c r="J24" i="1"/>
  <c r="G24" i="1"/>
  <c r="F24" i="1"/>
  <c r="P23" i="1"/>
  <c r="O23" i="1"/>
  <c r="N23" i="1"/>
  <c r="M23" i="1"/>
  <c r="K23" i="1"/>
  <c r="J23" i="1"/>
  <c r="G23" i="1"/>
  <c r="F23" i="1"/>
  <c r="P22" i="1"/>
  <c r="O22" i="1"/>
  <c r="N22" i="1"/>
  <c r="M22" i="1"/>
  <c r="K22" i="1"/>
  <c r="J22" i="1"/>
  <c r="G22" i="1"/>
  <c r="F22" i="1"/>
  <c r="P21" i="1"/>
  <c r="O21" i="1"/>
  <c r="N21" i="1"/>
  <c r="M21" i="1"/>
  <c r="K21" i="1"/>
  <c r="J21" i="1"/>
  <c r="G21" i="1"/>
  <c r="F21" i="1"/>
  <c r="P20" i="1"/>
  <c r="O20" i="1"/>
  <c r="N20" i="1"/>
  <c r="M20" i="1"/>
  <c r="K20" i="1"/>
  <c r="J20" i="1"/>
  <c r="G20" i="1"/>
  <c r="F20" i="1"/>
  <c r="P19" i="1"/>
  <c r="O19" i="1"/>
  <c r="N19" i="1"/>
  <c r="M19" i="1"/>
  <c r="K19" i="1"/>
  <c r="J19" i="1"/>
  <c r="F19" i="1"/>
  <c r="P17" i="1"/>
  <c r="O17" i="1"/>
  <c r="N17" i="1"/>
  <c r="M17" i="1"/>
  <c r="K17" i="1"/>
  <c r="J17" i="1"/>
  <c r="G17" i="1"/>
  <c r="F17" i="1"/>
  <c r="P18" i="1"/>
  <c r="O18" i="1"/>
  <c r="N18" i="1"/>
  <c r="M18" i="1"/>
  <c r="K18" i="1"/>
  <c r="J18" i="1"/>
  <c r="G18" i="1"/>
  <c r="F18" i="1"/>
  <c r="P15" i="1"/>
  <c r="O15" i="1"/>
  <c r="N15" i="1"/>
  <c r="M15" i="1"/>
  <c r="K15" i="1"/>
  <c r="J15" i="1"/>
  <c r="G15" i="1"/>
  <c r="F15" i="1"/>
  <c r="P16" i="1"/>
  <c r="O16" i="1"/>
  <c r="N16" i="1"/>
  <c r="M16" i="1"/>
  <c r="K16" i="1"/>
  <c r="J16" i="1"/>
  <c r="G16" i="1"/>
  <c r="F16" i="1"/>
  <c r="P14" i="1"/>
  <c r="O14" i="1"/>
  <c r="N14" i="1"/>
  <c r="M14" i="1"/>
  <c r="K14" i="1"/>
  <c r="J14" i="1"/>
  <c r="G14" i="1"/>
  <c r="F14" i="1"/>
  <c r="P13" i="1"/>
  <c r="O13" i="1"/>
  <c r="N13" i="1"/>
  <c r="M13" i="1"/>
  <c r="K13" i="1"/>
  <c r="J13" i="1"/>
  <c r="G13" i="1"/>
  <c r="F13" i="1"/>
  <c r="P12" i="1"/>
  <c r="O12" i="1"/>
  <c r="N12" i="1"/>
  <c r="M12" i="1"/>
  <c r="K12" i="1"/>
  <c r="J12" i="1"/>
  <c r="G12" i="1"/>
  <c r="F12" i="1"/>
  <c r="P11" i="1"/>
  <c r="O11" i="1"/>
  <c r="N11" i="1"/>
  <c r="M11" i="1"/>
  <c r="K11" i="1"/>
  <c r="J11" i="1"/>
  <c r="G11" i="1"/>
  <c r="F11" i="1"/>
  <c r="P10" i="1"/>
  <c r="O10" i="1"/>
  <c r="N10" i="1"/>
  <c r="M10" i="1"/>
  <c r="K10" i="1"/>
  <c r="J10" i="1"/>
  <c r="G10" i="1"/>
  <c r="F10" i="1"/>
  <c r="P9" i="1"/>
  <c r="O9" i="1"/>
  <c r="N9" i="1"/>
  <c r="M9" i="1"/>
  <c r="K9" i="1"/>
  <c r="K28" i="1" s="1"/>
  <c r="J9" i="1"/>
  <c r="G9" i="1"/>
  <c r="G28" i="1" s="1"/>
  <c r="F9" i="1"/>
  <c r="K9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5" i="2"/>
  <c r="K24" i="2"/>
  <c r="K26" i="2"/>
  <c r="K27" i="2"/>
  <c r="M30" i="2"/>
  <c r="N30" i="2"/>
  <c r="J28" i="2"/>
  <c r="M28" i="2"/>
  <c r="C30" i="2"/>
  <c r="J30" i="2" s="1"/>
  <c r="N28" i="2"/>
  <c r="M30" i="1"/>
  <c r="N30" i="1"/>
  <c r="J28" i="1"/>
  <c r="M28" i="1"/>
  <c r="C30" i="1"/>
  <c r="J30" i="1" s="1"/>
  <c r="N28" i="1"/>
  <c r="K28" i="2" l="1"/>
  <c r="F30" i="2"/>
  <c r="F30" i="1"/>
</calcChain>
</file>

<file path=xl/sharedStrings.xml><?xml version="1.0" encoding="utf-8"?>
<sst xmlns="http://schemas.openxmlformats.org/spreadsheetml/2006/main" count="92" uniqueCount="41">
  <si>
    <t>СТРУКТУРА ЗАПОСЛЕНИХ СА СТАЊЕМ НА ДАН 30. СЕПТЕМБРА 2013. ГОДИНЕ  И ПРОСЕЧНЕ НЕТО ЗАРАДЕ У РЕПУБЛИЦИ СРБИЈИ ПО СЕКТОРИМА У МЕСЕЦУ ДЕЦЕМБРУ 2013. ГОДИНЕ</t>
  </si>
  <si>
    <t>Редни број</t>
  </si>
  <si>
    <t xml:space="preserve">СЕКТОРИ ДЕЛАТНОСТИ </t>
  </si>
  <si>
    <t>РЕПУБЛИКА  СРБИЈА</t>
  </si>
  <si>
    <t>БЕОГРАДСКИ РЕГИОН</t>
  </si>
  <si>
    <t>РЕГИОН ВОЈВОДИНЕ</t>
  </si>
  <si>
    <t>НОМИНАЛНА РАЗЛИКА БРОЈА ЗАПОСЛЕНИХ ВОЈВОДИНА-БЕОГРАД
(9)-(5)</t>
  </si>
  <si>
    <t>РАЗЛИКА У НЕТО ЗАРАДАМА ВОЈВОДИНА-БЕОГРАД</t>
  </si>
  <si>
    <t>Број запослених</t>
  </si>
  <si>
    <t>ПРОСЕЧНЕ НЕТО ЗАРАДЕ ДЕЦЕМБАР 2013.</t>
  </si>
  <si>
    <t xml:space="preserve"> %
учешћа у РС</t>
  </si>
  <si>
    <t>СТРУКТУРА ЗАПОСЛЕНИХ У
ПРАВНИМ ЛИЦИМА</t>
  </si>
  <si>
    <t>НОМИНАЛНА РАЗЛИКА
(12)-(8)</t>
  </si>
  <si>
    <t>% РАЗЛИКА
(12:-(8)-100%</t>
  </si>
  <si>
    <t>Информисање и комуникације</t>
  </si>
  <si>
    <t>Трговина на велико и мало и поправка моторних возила</t>
  </si>
  <si>
    <t>Саобраћај и складиштење</t>
  </si>
  <si>
    <t>Остале услужне делатности</t>
  </si>
  <si>
    <t>Услуге смештаја и исхране</t>
  </si>
  <si>
    <t>Образовање</t>
  </si>
  <si>
    <t>Уметност, забава и рекреација</t>
  </si>
  <si>
    <t>Грађевинарство</t>
  </si>
  <si>
    <t>Финансијске делатности и делатност осигурања</t>
  </si>
  <si>
    <t>Прерађивачка индустрија</t>
  </si>
  <si>
    <t>Државна управа и обавезно социјално осигурање</t>
  </si>
  <si>
    <t>Снабдевање водом и управљање отпадним водама</t>
  </si>
  <si>
    <t>Здравствена и социјална заштита</t>
  </si>
  <si>
    <t>Пољопривреда, шумарство и рибарство</t>
  </si>
  <si>
    <t>Снабдевање електричном енергијом, гасом и паром</t>
  </si>
  <si>
    <t>Стручне, научне, иновационе и техничке делатности</t>
  </si>
  <si>
    <t>Пословање  некретнинама</t>
  </si>
  <si>
    <t>Административне и помоћне услужне делатности</t>
  </si>
  <si>
    <t>Рударство</t>
  </si>
  <si>
    <t>I</t>
  </si>
  <si>
    <t>II</t>
  </si>
  <si>
    <t>Приватни предузетници</t>
  </si>
  <si>
    <t>III</t>
  </si>
  <si>
    <t>УКУПНО I+II:</t>
  </si>
  <si>
    <t>Запослени у правним лицима (од 1 до 19)</t>
  </si>
  <si>
    <t>% РАЗЛИКА
(12):(8)-100%</t>
  </si>
  <si>
    <t>БРОЈ ЗАПОСЛЕНИХ У ВОЈВОДИНИ У ОДНОСУ НА БЕОГРАД (9):(5)-100%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</si>
</sst>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D_i_n_._-;\-* #,##0.00\ _D_i_n_._-;_-* &quot;-&quot;??\ _D_i_n_._-;_-@_-"/>
    <numFmt numFmtId="165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b/>
      <i/>
      <sz val="8"/>
      <color rgb="FF000000"/>
      <name val="Calibri"/>
      <family val="2"/>
    </font>
    <font>
      <sz val="8"/>
      <color rgb="FF000000"/>
      <name val="Calibri"/>
      <family val="2"/>
    </font>
    <font>
      <i/>
      <sz val="8"/>
      <color rgb="FF000000"/>
      <name val="Calibri"/>
      <family val="2"/>
    </font>
    <font>
      <b/>
      <sz val="8"/>
      <color rgb="FF000000"/>
      <name val="Calibri"/>
      <family val="2"/>
      <charset val="238"/>
    </font>
    <font>
      <b/>
      <i/>
      <sz val="8"/>
      <color rgb="FF000000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Border="1"/>
    <xf numFmtId="0" fontId="8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8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right" vertical="center"/>
    </xf>
    <xf numFmtId="3" fontId="8" fillId="0" borderId="44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3" fontId="10" fillId="0" borderId="36" xfId="0" applyNumberFormat="1" applyFont="1" applyBorder="1" applyAlignment="1">
      <alignment horizontal="right" vertical="center"/>
    </xf>
    <xf numFmtId="3" fontId="10" fillId="0" borderId="38" xfId="0" applyNumberFormat="1" applyFont="1" applyBorder="1" applyAlignment="1">
      <alignment horizontal="right" vertical="center"/>
    </xf>
    <xf numFmtId="3" fontId="10" fillId="2" borderId="40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3" fontId="10" fillId="0" borderId="9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3" fontId="10" fillId="0" borderId="25" xfId="0" applyNumberFormat="1" applyFont="1" applyBorder="1" applyAlignment="1">
      <alignment horizontal="right" vertical="center"/>
    </xf>
    <xf numFmtId="3" fontId="10" fillId="0" borderId="44" xfId="0" applyNumberFormat="1" applyFont="1" applyBorder="1" applyAlignment="1">
      <alignment horizontal="right" vertical="center"/>
    </xf>
    <xf numFmtId="3" fontId="10" fillId="2" borderId="47" xfId="0" applyNumberFormat="1" applyFont="1" applyFill="1" applyBorder="1" applyAlignment="1">
      <alignment horizontal="right" vertical="center"/>
    </xf>
    <xf numFmtId="0" fontId="4" fillId="0" borderId="37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3" fontId="4" fillId="0" borderId="25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vertical="center"/>
    </xf>
    <xf numFmtId="3" fontId="4" fillId="0" borderId="44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3" fontId="8" fillId="0" borderId="38" xfId="0" applyNumberFormat="1" applyFont="1" applyFill="1" applyBorder="1" applyAlignment="1">
      <alignment horizontal="right" vertical="center"/>
    </xf>
    <xf numFmtId="3" fontId="8" fillId="0" borderId="36" xfId="0" applyNumberFormat="1" applyFont="1" applyFill="1" applyBorder="1" applyAlignment="1">
      <alignment horizontal="right"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horizontal="right" vertical="center"/>
    </xf>
    <xf numFmtId="3" fontId="8" fillId="0" borderId="12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 vertical="center"/>
    </xf>
    <xf numFmtId="3" fontId="8" fillId="0" borderId="17" xfId="0" applyNumberFormat="1" applyFont="1" applyFill="1" applyBorder="1" applyAlignment="1">
      <alignment vertical="center"/>
    </xf>
    <xf numFmtId="3" fontId="8" fillId="0" borderId="43" xfId="0" applyNumberFormat="1" applyFont="1" applyFill="1" applyBorder="1" applyAlignment="1">
      <alignment horizontal="right" vertical="center"/>
    </xf>
    <xf numFmtId="3" fontId="8" fillId="0" borderId="44" xfId="0" applyNumberFormat="1" applyFont="1" applyFill="1" applyBorder="1" applyAlignment="1">
      <alignment horizontal="right" vertical="center"/>
    </xf>
    <xf numFmtId="3" fontId="8" fillId="0" borderId="25" xfId="0" applyNumberFormat="1" applyFont="1" applyFill="1" applyBorder="1" applyAlignment="1">
      <alignment horizontal="right" vertical="center"/>
    </xf>
    <xf numFmtId="3" fontId="8" fillId="0" borderId="26" xfId="0" applyNumberFormat="1" applyFont="1" applyFill="1" applyBorder="1" applyAlignment="1">
      <alignment vertical="center"/>
    </xf>
    <xf numFmtId="3" fontId="8" fillId="0" borderId="47" xfId="0" applyNumberFormat="1" applyFont="1" applyFill="1" applyBorder="1" applyAlignment="1">
      <alignment horizontal="right" vertical="center"/>
    </xf>
    <xf numFmtId="3" fontId="10" fillId="0" borderId="38" xfId="0" applyNumberFormat="1" applyFont="1" applyFill="1" applyBorder="1" applyAlignment="1">
      <alignment horizontal="right" vertical="center"/>
    </xf>
    <xf numFmtId="3" fontId="10" fillId="0" borderId="36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40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vertical="center"/>
    </xf>
    <xf numFmtId="0" fontId="10" fillId="0" borderId="43" xfId="0" applyFont="1" applyFill="1" applyBorder="1" applyAlignment="1">
      <alignment horizontal="right" vertical="center"/>
    </xf>
    <xf numFmtId="3" fontId="10" fillId="0" borderId="44" xfId="0" applyNumberFormat="1" applyFont="1" applyFill="1" applyBorder="1" applyAlignment="1">
      <alignment horizontal="right" vertical="center"/>
    </xf>
    <xf numFmtId="3" fontId="10" fillId="0" borderId="25" xfId="0" applyNumberFormat="1" applyFont="1" applyFill="1" applyBorder="1" applyAlignment="1">
      <alignment horizontal="right" vertical="center"/>
    </xf>
    <xf numFmtId="3" fontId="10" fillId="0" borderId="26" xfId="0" applyNumberFormat="1" applyFont="1" applyFill="1" applyBorder="1" applyAlignment="1">
      <alignment vertical="center"/>
    </xf>
    <xf numFmtId="3" fontId="10" fillId="0" borderId="47" xfId="0" applyNumberFormat="1" applyFont="1" applyFill="1" applyBorder="1" applyAlignment="1">
      <alignment horizontal="right" vertical="center"/>
    </xf>
    <xf numFmtId="3" fontId="4" fillId="0" borderId="37" xfId="0" applyNumberFormat="1" applyFont="1" applyFill="1" applyBorder="1" applyAlignment="1">
      <alignment vertical="center"/>
    </xf>
    <xf numFmtId="3" fontId="4" fillId="0" borderId="36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40" xfId="0" applyNumberFormat="1" applyFont="1" applyFill="1" applyBorder="1" applyAlignment="1">
      <alignment horizontal="right"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25" xfId="0" applyNumberFormat="1" applyFont="1" applyFill="1" applyBorder="1" applyAlignment="1">
      <alignment horizontal="right" vertical="center"/>
    </xf>
    <xf numFmtId="3" fontId="4" fillId="0" borderId="26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29" xfId="0" applyNumberFormat="1" applyFont="1" applyFill="1" applyBorder="1" applyAlignment="1">
      <alignment horizontal="center" vertical="center" wrapText="1"/>
    </xf>
    <xf numFmtId="3" fontId="4" fillId="0" borderId="30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vertical="center" wrapText="1"/>
    </xf>
    <xf numFmtId="3" fontId="4" fillId="0" borderId="33" xfId="0" applyNumberFormat="1" applyFont="1" applyFill="1" applyBorder="1" applyAlignment="1">
      <alignment horizontal="right" vertical="center"/>
    </xf>
    <xf numFmtId="0" fontId="15" fillId="0" borderId="0" xfId="0" applyFont="1" applyBorder="1"/>
    <xf numFmtId="0" fontId="4" fillId="0" borderId="37" xfId="0" applyFont="1" applyBorder="1" applyAlignment="1">
      <alignment vertical="center"/>
    </xf>
    <xf numFmtId="3" fontId="4" fillId="0" borderId="38" xfId="0" applyNumberFormat="1" applyFont="1" applyFill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165" fontId="9" fillId="0" borderId="41" xfId="0" applyNumberFormat="1" applyFont="1" applyBorder="1" applyAlignment="1">
      <alignment horizontal="right" vertical="center"/>
    </xf>
    <xf numFmtId="165" fontId="9" fillId="0" borderId="11" xfId="0" applyNumberFormat="1" applyFont="1" applyBorder="1" applyAlignment="1">
      <alignment horizontal="right" vertical="center"/>
    </xf>
    <xf numFmtId="165" fontId="9" fillId="0" borderId="48" xfId="0" applyNumberFormat="1" applyFont="1" applyBorder="1" applyAlignment="1">
      <alignment horizontal="right" vertical="center"/>
    </xf>
    <xf numFmtId="165" fontId="7" fillId="0" borderId="41" xfId="0" applyNumberFormat="1" applyFont="1" applyBorder="1" applyAlignment="1">
      <alignment horizontal="right" vertical="center"/>
    </xf>
    <xf numFmtId="165" fontId="11" fillId="0" borderId="41" xfId="0" applyNumberFormat="1" applyFont="1" applyBorder="1" applyAlignment="1">
      <alignment horizontal="right" vertical="center"/>
    </xf>
    <xf numFmtId="165" fontId="11" fillId="0" borderId="11" xfId="0" applyNumberFormat="1" applyFont="1" applyBorder="1" applyAlignment="1">
      <alignment horizontal="right" vertical="center"/>
    </xf>
    <xf numFmtId="165" fontId="11" fillId="0" borderId="48" xfId="0" applyNumberFormat="1" applyFont="1" applyBorder="1" applyAlignment="1">
      <alignment horizontal="right" vertical="center"/>
    </xf>
    <xf numFmtId="165" fontId="7" fillId="0" borderId="41" xfId="0" applyNumberFormat="1" applyFont="1" applyBorder="1" applyAlignment="1">
      <alignment vertical="center"/>
    </xf>
    <xf numFmtId="165" fontId="7" fillId="0" borderId="48" xfId="0" applyNumberFormat="1" applyFont="1" applyBorder="1" applyAlignment="1">
      <alignment vertical="center"/>
    </xf>
    <xf numFmtId="165" fontId="8" fillId="0" borderId="15" xfId="0" applyNumberFormat="1" applyFont="1" applyFill="1" applyBorder="1" applyAlignment="1">
      <alignment horizontal="right" vertical="center"/>
    </xf>
    <xf numFmtId="165" fontId="8" fillId="0" borderId="42" xfId="0" applyNumberFormat="1" applyFont="1" applyFill="1" applyBorder="1" applyAlignment="1">
      <alignment horizontal="right" vertical="center"/>
    </xf>
    <xf numFmtId="165" fontId="8" fillId="0" borderId="46" xfId="0" applyNumberFormat="1" applyFont="1" applyFill="1" applyBorder="1" applyAlignment="1">
      <alignment horizontal="right" vertical="center"/>
    </xf>
    <xf numFmtId="165" fontId="4" fillId="0" borderId="15" xfId="0" applyNumberFormat="1" applyFont="1" applyFill="1" applyBorder="1" applyAlignment="1">
      <alignment horizontal="right" vertical="center"/>
    </xf>
    <xf numFmtId="165" fontId="10" fillId="0" borderId="15" xfId="0" applyNumberFormat="1" applyFont="1" applyFill="1" applyBorder="1" applyAlignment="1">
      <alignment horizontal="right" vertical="center"/>
    </xf>
    <xf numFmtId="165" fontId="10" fillId="0" borderId="42" xfId="0" applyNumberFormat="1" applyFont="1" applyFill="1" applyBorder="1" applyAlignment="1">
      <alignment horizontal="right" vertical="center"/>
    </xf>
    <xf numFmtId="165" fontId="10" fillId="0" borderId="46" xfId="0" applyNumberFormat="1" applyFont="1" applyFill="1" applyBorder="1" applyAlignment="1">
      <alignment horizontal="right" vertical="center"/>
    </xf>
    <xf numFmtId="165" fontId="4" fillId="0" borderId="46" xfId="0" applyNumberFormat="1" applyFont="1" applyFill="1" applyBorder="1" applyAlignment="1">
      <alignment horizontal="right" vertical="center"/>
    </xf>
    <xf numFmtId="165" fontId="4" fillId="0" borderId="32" xfId="0" applyNumberFormat="1" applyFont="1" applyFill="1" applyBorder="1" applyAlignment="1">
      <alignment horizontal="right" vertical="center"/>
    </xf>
    <xf numFmtId="165" fontId="9" fillId="0" borderId="13" xfId="0" applyNumberFormat="1" applyFont="1" applyFill="1" applyBorder="1" applyAlignment="1">
      <alignment horizontal="right" vertical="center"/>
    </xf>
    <xf numFmtId="165" fontId="9" fillId="0" borderId="45" xfId="0" applyNumberFormat="1" applyFont="1" applyFill="1" applyBorder="1" applyAlignment="1">
      <alignment horizontal="right" vertical="center"/>
    </xf>
    <xf numFmtId="165" fontId="7" fillId="0" borderId="39" xfId="0" applyNumberFormat="1" applyFont="1" applyFill="1" applyBorder="1" applyAlignment="1">
      <alignment horizontal="right" vertical="center"/>
    </xf>
    <xf numFmtId="165" fontId="11" fillId="0" borderId="39" xfId="0" applyNumberFormat="1" applyFont="1" applyFill="1" applyBorder="1" applyAlignment="1">
      <alignment horizontal="right" vertical="center"/>
    </xf>
    <xf numFmtId="165" fontId="11" fillId="0" borderId="13" xfId="0" applyNumberFormat="1" applyFont="1" applyFill="1" applyBorder="1" applyAlignment="1">
      <alignment horizontal="right" vertical="center"/>
    </xf>
    <xf numFmtId="165" fontId="11" fillId="0" borderId="13" xfId="0" applyNumberFormat="1" applyFont="1" applyFill="1" applyBorder="1" applyAlignment="1">
      <alignment vertical="center"/>
    </xf>
    <xf numFmtId="165" fontId="11" fillId="0" borderId="45" xfId="0" applyNumberFormat="1" applyFont="1" applyFill="1" applyBorder="1" applyAlignment="1">
      <alignment horizontal="right" vertical="center"/>
    </xf>
    <xf numFmtId="165" fontId="7" fillId="0" borderId="45" xfId="0" applyNumberFormat="1" applyFont="1" applyFill="1" applyBorder="1" applyAlignment="1">
      <alignment horizontal="right" vertical="center"/>
    </xf>
    <xf numFmtId="165" fontId="7" fillId="0" borderId="45" xfId="0" applyNumberFormat="1" applyFont="1" applyFill="1" applyBorder="1" applyAlignment="1">
      <alignment vertical="center"/>
    </xf>
    <xf numFmtId="165" fontId="7" fillId="0" borderId="28" xfId="0" applyNumberFormat="1" applyFont="1" applyFill="1" applyBorder="1" applyAlignment="1">
      <alignment horizontal="right" vertical="center"/>
    </xf>
    <xf numFmtId="165" fontId="7" fillId="0" borderId="28" xfId="0" applyNumberFormat="1" applyFont="1" applyFill="1" applyBorder="1" applyAlignment="1">
      <alignment vertical="center"/>
    </xf>
    <xf numFmtId="165" fontId="9" fillId="0" borderId="39" xfId="0" applyNumberFormat="1" applyFont="1" applyFill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/>
    </xf>
    <xf numFmtId="165" fontId="7" fillId="0" borderId="34" xfId="0" applyNumberFormat="1" applyFont="1" applyBorder="1" applyAlignment="1">
      <alignment horizontal="right" vertical="center"/>
    </xf>
    <xf numFmtId="0" fontId="4" fillId="2" borderId="36" xfId="0" applyFont="1" applyFill="1" applyBorder="1" applyAlignment="1">
      <alignment horizontal="center" vertical="center"/>
    </xf>
    <xf numFmtId="0" fontId="15" fillId="2" borderId="0" xfId="0" applyFont="1" applyFill="1" applyBorder="1"/>
    <xf numFmtId="0" fontId="10" fillId="2" borderId="37" xfId="0" applyFont="1" applyFill="1" applyBorder="1" applyAlignment="1">
      <alignment vertical="center"/>
    </xf>
    <xf numFmtId="3" fontId="10" fillId="2" borderId="36" xfId="0" applyNumberFormat="1" applyFont="1" applyFill="1" applyBorder="1" applyAlignment="1">
      <alignment horizontal="right" vertical="center"/>
    </xf>
    <xf numFmtId="3" fontId="10" fillId="2" borderId="38" xfId="0" applyNumberFormat="1" applyFont="1" applyFill="1" applyBorder="1" applyAlignment="1">
      <alignment horizontal="right" vertical="center"/>
    </xf>
    <xf numFmtId="165" fontId="11" fillId="2" borderId="39" xfId="0" applyNumberFormat="1" applyFont="1" applyFill="1" applyBorder="1" applyAlignment="1">
      <alignment horizontal="right" vertical="center"/>
    </xf>
    <xf numFmtId="165" fontId="11" fillId="2" borderId="39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/>
    </xf>
    <xf numFmtId="165" fontId="10" fillId="2" borderId="15" xfId="0" applyNumberFormat="1" applyFont="1" applyFill="1" applyBorder="1" applyAlignment="1">
      <alignment horizontal="right" vertical="center"/>
    </xf>
    <xf numFmtId="0" fontId="10" fillId="2" borderId="40" xfId="0" applyFont="1" applyFill="1" applyBorder="1" applyAlignment="1">
      <alignment horizontal="right" vertical="center"/>
    </xf>
    <xf numFmtId="165" fontId="11" fillId="2" borderId="41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4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3" fontId="10" fillId="2" borderId="9" xfId="0" applyNumberFormat="1" applyFont="1" applyFill="1" applyBorder="1" applyAlignment="1">
      <alignment horizontal="right" vertical="center"/>
    </xf>
    <xf numFmtId="3" fontId="10" fillId="2" borderId="12" xfId="0" applyNumberFormat="1" applyFont="1" applyFill="1" applyBorder="1" applyAlignment="1">
      <alignment horizontal="right" vertical="center"/>
    </xf>
    <xf numFmtId="165" fontId="11" fillId="2" borderId="13" xfId="0" applyNumberFormat="1" applyFont="1" applyFill="1" applyBorder="1" applyAlignment="1">
      <alignment horizontal="right" vertical="center"/>
    </xf>
    <xf numFmtId="3" fontId="10" fillId="2" borderId="17" xfId="0" applyNumberFormat="1" applyFont="1" applyFill="1" applyBorder="1" applyAlignment="1">
      <alignment vertical="center"/>
    </xf>
    <xf numFmtId="165" fontId="10" fillId="2" borderId="42" xfId="0" applyNumberFormat="1" applyFont="1" applyFill="1" applyBorder="1" applyAlignment="1">
      <alignment horizontal="right" vertical="center"/>
    </xf>
    <xf numFmtId="3" fontId="10" fillId="2" borderId="43" xfId="0" applyNumberFormat="1" applyFont="1" applyFill="1" applyBorder="1" applyAlignment="1">
      <alignment horizontal="right" vertical="center"/>
    </xf>
    <xf numFmtId="165" fontId="11" fillId="2" borderId="11" xfId="0" applyNumberFormat="1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vertical="center"/>
    </xf>
    <xf numFmtId="3" fontId="10" fillId="2" borderId="25" xfId="0" applyNumberFormat="1" applyFont="1" applyFill="1" applyBorder="1" applyAlignment="1">
      <alignment horizontal="right" vertical="center"/>
    </xf>
    <xf numFmtId="3" fontId="10" fillId="2" borderId="44" xfId="0" applyNumberFormat="1" applyFont="1" applyFill="1" applyBorder="1" applyAlignment="1">
      <alignment horizontal="right" vertical="center"/>
    </xf>
    <xf numFmtId="165" fontId="11" fillId="2" borderId="45" xfId="0" applyNumberFormat="1" applyFont="1" applyFill="1" applyBorder="1" applyAlignment="1">
      <alignment horizontal="right" vertical="center"/>
    </xf>
    <xf numFmtId="3" fontId="10" fillId="2" borderId="26" xfId="0" applyNumberFormat="1" applyFont="1" applyFill="1" applyBorder="1" applyAlignment="1">
      <alignment vertical="center"/>
    </xf>
    <xf numFmtId="165" fontId="10" fillId="2" borderId="46" xfId="0" applyNumberFormat="1" applyFont="1" applyFill="1" applyBorder="1" applyAlignment="1">
      <alignment horizontal="right" vertical="center"/>
    </xf>
    <xf numFmtId="165" fontId="11" fillId="2" borderId="48" xfId="0" applyNumberFormat="1" applyFont="1" applyFill="1" applyBorder="1" applyAlignment="1">
      <alignment horizontal="right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vertical="center"/>
    </xf>
    <xf numFmtId="3" fontId="4" fillId="3" borderId="36" xfId="0" applyNumberFormat="1" applyFont="1" applyFill="1" applyBorder="1" applyAlignment="1">
      <alignment horizontal="right" vertical="center"/>
    </xf>
    <xf numFmtId="3" fontId="4" fillId="3" borderId="38" xfId="0" applyNumberFormat="1" applyFont="1" applyFill="1" applyBorder="1" applyAlignment="1">
      <alignment horizontal="right" vertical="center"/>
    </xf>
    <xf numFmtId="165" fontId="7" fillId="3" borderId="39" xfId="0" applyNumberFormat="1" applyFont="1" applyFill="1" applyBorder="1" applyAlignment="1">
      <alignment horizontal="right" vertical="center"/>
    </xf>
    <xf numFmtId="3" fontId="4" fillId="3" borderId="16" xfId="0" applyNumberFormat="1" applyFont="1" applyFill="1" applyBorder="1" applyAlignment="1">
      <alignment vertical="center"/>
    </xf>
    <xf numFmtId="165" fontId="4" fillId="3" borderId="15" xfId="0" applyNumberFormat="1" applyFont="1" applyFill="1" applyBorder="1" applyAlignment="1">
      <alignment horizontal="right" vertical="center"/>
    </xf>
    <xf numFmtId="3" fontId="4" fillId="3" borderId="40" xfId="0" applyNumberFormat="1" applyFont="1" applyFill="1" applyBorder="1" applyAlignment="1">
      <alignment horizontal="right" vertical="center"/>
    </xf>
    <xf numFmtId="165" fontId="7" fillId="3" borderId="41" xfId="0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17" fillId="0" borderId="0" xfId="0" applyFont="1" applyBorder="1" applyAlignment="1">
      <alignment horizontal="right"/>
    </xf>
    <xf numFmtId="3" fontId="4" fillId="0" borderId="31" xfId="0" applyNumberFormat="1" applyFont="1" applyBorder="1" applyAlignment="1">
      <alignment horizontal="right" vertical="center" wrapText="1"/>
    </xf>
    <xf numFmtId="3" fontId="4" fillId="0" borderId="29" xfId="0" applyNumberFormat="1" applyFont="1" applyFill="1" applyBorder="1" applyAlignment="1">
      <alignment horizontal="right" vertical="center" wrapText="1"/>
    </xf>
    <xf numFmtId="3" fontId="4" fillId="0" borderId="31" xfId="0" applyNumberFormat="1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center" textRotation="90" wrapText="1"/>
    </xf>
    <xf numFmtId="0" fontId="4" fillId="2" borderId="30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25" xfId="0" applyFont="1" applyFill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 vertical="center" textRotation="90" wrapText="1"/>
    </xf>
    <xf numFmtId="0" fontId="4" fillId="2" borderId="26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textRotation="90" wrapText="1"/>
    </xf>
    <xf numFmtId="0" fontId="4" fillId="2" borderId="27" xfId="0" applyFont="1" applyFill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0" fontId="4" fillId="2" borderId="20" xfId="0" applyFont="1" applyFill="1" applyBorder="1" applyAlignment="1">
      <alignment horizontal="center" vertical="center" textRotation="90" wrapText="1"/>
    </xf>
    <xf numFmtId="0" fontId="4" fillId="2" borderId="29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4" fillId="2" borderId="31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4" fillId="0" borderId="30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vertical="center" textRotation="90" wrapText="1"/>
    </xf>
    <xf numFmtId="0" fontId="4" fillId="0" borderId="31" xfId="0" applyFont="1" applyBorder="1" applyAlignment="1">
      <alignment horizontal="center" vertical="center" textRotation="90" wrapText="1"/>
    </xf>
    <xf numFmtId="0" fontId="0" fillId="0" borderId="0" xfId="0" applyFill="1" applyBorder="1"/>
    <xf numFmtId="0" fontId="15" fillId="0" borderId="0" xfId="0" applyFont="1" applyFill="1" applyBorder="1"/>
    <xf numFmtId="0" fontId="18" fillId="0" borderId="6" xfId="0" applyFont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center" vertical="center" textRotation="90" wrapText="1"/>
    </xf>
    <xf numFmtId="0" fontId="18" fillId="0" borderId="32" xfId="0" applyFont="1" applyBorder="1" applyAlignment="1">
      <alignment horizontal="center" vertical="center" textRotation="90" wrapText="1"/>
    </xf>
  </cellXfs>
  <cellStyles count="22">
    <cellStyle name="Comma 2" xfId="1"/>
    <cellStyle name="Comma 3" xfId="2"/>
    <cellStyle name="Comma 3 2" xfId="3"/>
    <cellStyle name="Comma 4" xfId="4"/>
    <cellStyle name="Normal" xfId="0" builtinId="0"/>
    <cellStyle name="Normal 2" xfId="5"/>
    <cellStyle name="Normal 2 2" xfId="6"/>
    <cellStyle name="Normal 2 2 2" xfId="7"/>
    <cellStyle name="Normal 2 2 2 2" xfId="8"/>
    <cellStyle name="Normal 2 2 2_tabele za informaciju" xfId="9"/>
    <cellStyle name="Normal 2 2_tabele za informaciju" xfId="10"/>
    <cellStyle name="Normal 3" xfId="11"/>
    <cellStyle name="Normal 3 2" xfId="12"/>
    <cellStyle name="Normal 4" xfId="13"/>
    <cellStyle name="Normal 4 2" xfId="14"/>
    <cellStyle name="Normal 5" xfId="15"/>
    <cellStyle name="Normal 6" xfId="16"/>
    <cellStyle name="Normal 6 2" xfId="17"/>
    <cellStyle name="Normal 7" xfId="18"/>
    <cellStyle name="Percent 2" xfId="19"/>
    <cellStyle name="Percent 3" xfId="20"/>
    <cellStyle name="Percent 3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6"/>
  <sheetViews>
    <sheetView tabSelected="1" workbookViewId="0">
      <selection activeCell="S31" sqref="S31"/>
    </sheetView>
  </sheetViews>
  <sheetFormatPr defaultRowHeight="15" x14ac:dyDescent="0.25"/>
  <cols>
    <col min="1" max="1" width="5.28515625" customWidth="1"/>
    <col min="2" max="2" width="40.42578125" bestFit="1" customWidth="1"/>
    <col min="3" max="3" width="8.7109375" customWidth="1"/>
    <col min="4" max="4" width="9.140625" customWidth="1"/>
    <col min="5" max="5" width="7" bestFit="1" customWidth="1"/>
    <col min="6" max="6" width="7" customWidth="1"/>
    <col min="7" max="7" width="6.5703125" customWidth="1"/>
    <col min="8" max="8" width="9.7109375" customWidth="1"/>
    <col min="9" max="9" width="6.85546875" customWidth="1"/>
    <col min="10" max="10" width="6.5703125" customWidth="1"/>
    <col min="11" max="11" width="6.42578125" customWidth="1"/>
    <col min="12" max="12" width="9.42578125" customWidth="1"/>
    <col min="13" max="14" width="9.140625" customWidth="1"/>
    <col min="15" max="16" width="6.140625" bestFit="1" customWidth="1"/>
    <col min="17" max="16384" width="9.140625" style="1"/>
  </cols>
  <sheetData>
    <row r="1" spans="1:18" ht="33" customHeight="1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3" spans="1:18" ht="15.75" thickBot="1" x14ac:dyDescent="0.3"/>
    <row r="4" spans="1:18" ht="27.75" customHeight="1" thickTop="1" x14ac:dyDescent="0.25">
      <c r="A4" s="173" t="s">
        <v>1</v>
      </c>
      <c r="B4" s="176" t="s">
        <v>2</v>
      </c>
      <c r="C4" s="179" t="s">
        <v>3</v>
      </c>
      <c r="D4" s="180"/>
      <c r="E4" s="183" t="s">
        <v>4</v>
      </c>
      <c r="F4" s="184"/>
      <c r="G4" s="184"/>
      <c r="H4" s="176"/>
      <c r="I4" s="187" t="s">
        <v>5</v>
      </c>
      <c r="J4" s="184"/>
      <c r="K4" s="184"/>
      <c r="L4" s="188"/>
      <c r="M4" s="228" t="s">
        <v>40</v>
      </c>
      <c r="N4" s="191" t="s">
        <v>6</v>
      </c>
      <c r="O4" s="194" t="s">
        <v>7</v>
      </c>
      <c r="P4" s="195"/>
      <c r="Q4" s="166"/>
      <c r="R4" s="165"/>
    </row>
    <row r="5" spans="1:18" ht="8.25" customHeight="1" x14ac:dyDescent="0.25">
      <c r="A5" s="174"/>
      <c r="B5" s="177"/>
      <c r="C5" s="181"/>
      <c r="D5" s="182"/>
      <c r="E5" s="185"/>
      <c r="F5" s="186"/>
      <c r="G5" s="186"/>
      <c r="H5" s="177"/>
      <c r="I5" s="189"/>
      <c r="J5" s="186"/>
      <c r="K5" s="186"/>
      <c r="L5" s="190"/>
      <c r="M5" s="229"/>
      <c r="N5" s="192"/>
      <c r="O5" s="196"/>
      <c r="P5" s="197"/>
    </row>
    <row r="6" spans="1:18" ht="65.25" customHeight="1" x14ac:dyDescent="0.25">
      <c r="A6" s="174"/>
      <c r="B6" s="177"/>
      <c r="C6" s="198" t="s">
        <v>8</v>
      </c>
      <c r="D6" s="200" t="s">
        <v>9</v>
      </c>
      <c r="E6" s="202" t="s">
        <v>8</v>
      </c>
      <c r="F6" s="204" t="s">
        <v>10</v>
      </c>
      <c r="G6" s="204" t="s">
        <v>11</v>
      </c>
      <c r="H6" s="206" t="s">
        <v>9</v>
      </c>
      <c r="I6" s="170" t="s">
        <v>8</v>
      </c>
      <c r="J6" s="204" t="s">
        <v>10</v>
      </c>
      <c r="K6" s="204" t="s">
        <v>11</v>
      </c>
      <c r="L6" s="208" t="s">
        <v>9</v>
      </c>
      <c r="M6" s="229"/>
      <c r="N6" s="192"/>
      <c r="O6" s="210" t="s">
        <v>12</v>
      </c>
      <c r="P6" s="212" t="s">
        <v>13</v>
      </c>
    </row>
    <row r="7" spans="1:18" ht="21.75" customHeight="1" thickBot="1" x14ac:dyDescent="0.3">
      <c r="A7" s="175"/>
      <c r="B7" s="178"/>
      <c r="C7" s="199"/>
      <c r="D7" s="201"/>
      <c r="E7" s="203"/>
      <c r="F7" s="205"/>
      <c r="G7" s="205"/>
      <c r="H7" s="207"/>
      <c r="I7" s="171"/>
      <c r="J7" s="205"/>
      <c r="K7" s="205"/>
      <c r="L7" s="209"/>
      <c r="M7" s="230"/>
      <c r="N7" s="193"/>
      <c r="O7" s="211"/>
      <c r="P7" s="213"/>
    </row>
    <row r="8" spans="1:18" ht="16.5" thickTop="1" thickBot="1" x14ac:dyDescent="0.3">
      <c r="A8" s="2">
        <v>1</v>
      </c>
      <c r="B8" s="3">
        <v>2</v>
      </c>
      <c r="C8" s="4">
        <v>3</v>
      </c>
      <c r="D8" s="5">
        <v>4</v>
      </c>
      <c r="E8" s="6">
        <v>5</v>
      </c>
      <c r="F8" s="49">
        <v>6</v>
      </c>
      <c r="G8" s="49">
        <v>7</v>
      </c>
      <c r="H8" s="50">
        <v>8</v>
      </c>
      <c r="I8" s="51">
        <v>9</v>
      </c>
      <c r="J8" s="49">
        <v>10</v>
      </c>
      <c r="K8" s="49">
        <v>11</v>
      </c>
      <c r="L8" s="52">
        <v>12</v>
      </c>
      <c r="M8" s="53">
        <v>13</v>
      </c>
      <c r="N8" s="54">
        <v>14</v>
      </c>
      <c r="O8" s="8">
        <v>15</v>
      </c>
      <c r="P8" s="9">
        <v>16</v>
      </c>
    </row>
    <row r="9" spans="1:18" ht="12.95" customHeight="1" thickTop="1" x14ac:dyDescent="0.25">
      <c r="A9" s="10">
        <v>1</v>
      </c>
      <c r="B9" s="11" t="s">
        <v>14</v>
      </c>
      <c r="C9" s="12">
        <v>39464</v>
      </c>
      <c r="D9" s="13">
        <v>78876</v>
      </c>
      <c r="E9" s="12">
        <v>23856</v>
      </c>
      <c r="F9" s="124">
        <f t="shared" ref="F9:F23" si="0">E9/C9</f>
        <v>0.60450030407459965</v>
      </c>
      <c r="G9" s="124">
        <f t="shared" ref="G9:G23" si="1">E9/$E$28</f>
        <v>5.1272131739461227E-2</v>
      </c>
      <c r="H9" s="55">
        <v>96688</v>
      </c>
      <c r="I9" s="56">
        <v>8301</v>
      </c>
      <c r="J9" s="124">
        <f t="shared" ref="J9:J23" si="2">I9/C9</f>
        <v>0.21034360429758767</v>
      </c>
      <c r="K9" s="124">
        <f t="shared" ref="K9:K23" si="3">I9/$I$28</f>
        <v>2.3914678098234273E-2</v>
      </c>
      <c r="L9" s="57">
        <v>50329</v>
      </c>
      <c r="M9" s="104">
        <f t="shared" ref="M9:M23" si="4">I9/E9-100%</f>
        <v>-0.65203722334004022</v>
      </c>
      <c r="N9" s="58">
        <f t="shared" ref="N9:N23" si="5">I9-E9</f>
        <v>-15555</v>
      </c>
      <c r="O9" s="13">
        <f t="shared" ref="O9:O23" si="6">L9-H9</f>
        <v>-46359</v>
      </c>
      <c r="P9" s="95">
        <f t="shared" ref="P9:P23" si="7">L9/H9-100%</f>
        <v>-0.47947004798940929</v>
      </c>
    </row>
    <row r="10" spans="1:18" ht="12.95" customHeight="1" x14ac:dyDescent="0.25">
      <c r="A10" s="14">
        <v>2</v>
      </c>
      <c r="B10" s="15" t="s">
        <v>15</v>
      </c>
      <c r="C10" s="16">
        <v>177042</v>
      </c>
      <c r="D10" s="17">
        <v>37260</v>
      </c>
      <c r="E10" s="16">
        <v>81826</v>
      </c>
      <c r="F10" s="113">
        <f t="shared" si="0"/>
        <v>0.46218411450390301</v>
      </c>
      <c r="G10" s="113">
        <f t="shared" si="1"/>
        <v>0.1758632399276138</v>
      </c>
      <c r="H10" s="59">
        <v>54758</v>
      </c>
      <c r="I10" s="60">
        <v>45038</v>
      </c>
      <c r="J10" s="113">
        <f t="shared" si="2"/>
        <v>0.25439161328950194</v>
      </c>
      <c r="K10" s="113">
        <f t="shared" si="3"/>
        <v>0.12975174945046081</v>
      </c>
      <c r="L10" s="61">
        <v>30999</v>
      </c>
      <c r="M10" s="105">
        <f t="shared" si="4"/>
        <v>-0.44958815046562217</v>
      </c>
      <c r="N10" s="62">
        <f t="shared" si="5"/>
        <v>-36788</v>
      </c>
      <c r="O10" s="17">
        <f t="shared" si="6"/>
        <v>-23759</v>
      </c>
      <c r="P10" s="96">
        <f t="shared" si="7"/>
        <v>-0.43389093831038383</v>
      </c>
    </row>
    <row r="11" spans="1:18" ht="12.95" customHeight="1" x14ac:dyDescent="0.25">
      <c r="A11" s="14">
        <v>3</v>
      </c>
      <c r="B11" s="15" t="s">
        <v>16</v>
      </c>
      <c r="C11" s="16">
        <v>85348</v>
      </c>
      <c r="D11" s="17">
        <v>48544</v>
      </c>
      <c r="E11" s="16">
        <v>35604</v>
      </c>
      <c r="F11" s="113">
        <f t="shared" si="0"/>
        <v>0.417162675165206</v>
      </c>
      <c r="G11" s="113">
        <f t="shared" si="1"/>
        <v>7.6521335448179809E-2</v>
      </c>
      <c r="H11" s="59">
        <v>63752</v>
      </c>
      <c r="I11" s="60">
        <v>20922</v>
      </c>
      <c r="J11" s="113">
        <f t="shared" si="2"/>
        <v>0.24513755448282326</v>
      </c>
      <c r="K11" s="113">
        <f t="shared" si="3"/>
        <v>6.0275014476720568E-2</v>
      </c>
      <c r="L11" s="61">
        <v>41268</v>
      </c>
      <c r="M11" s="105">
        <f t="shared" si="4"/>
        <v>-0.41236939669700035</v>
      </c>
      <c r="N11" s="62">
        <f t="shared" si="5"/>
        <v>-14682</v>
      </c>
      <c r="O11" s="17">
        <f t="shared" si="6"/>
        <v>-22484</v>
      </c>
      <c r="P11" s="96">
        <f t="shared" si="7"/>
        <v>-0.35267913163508591</v>
      </c>
    </row>
    <row r="12" spans="1:18" ht="12.95" customHeight="1" x14ac:dyDescent="0.25">
      <c r="A12" s="14">
        <v>4</v>
      </c>
      <c r="B12" s="15" t="s">
        <v>17</v>
      </c>
      <c r="C12" s="16">
        <v>12364</v>
      </c>
      <c r="D12" s="17">
        <v>40608</v>
      </c>
      <c r="E12" s="16">
        <v>5266</v>
      </c>
      <c r="F12" s="113">
        <f t="shared" si="0"/>
        <v>0.42591394370753799</v>
      </c>
      <c r="G12" s="113">
        <f t="shared" si="1"/>
        <v>1.1317867443829763E-2</v>
      </c>
      <c r="H12" s="59">
        <v>53807</v>
      </c>
      <c r="I12" s="60">
        <v>2942</v>
      </c>
      <c r="J12" s="113">
        <f t="shared" si="2"/>
        <v>0.23794888385635718</v>
      </c>
      <c r="K12" s="113">
        <f t="shared" si="3"/>
        <v>8.4757237640049662E-3</v>
      </c>
      <c r="L12" s="61">
        <v>40114</v>
      </c>
      <c r="M12" s="105">
        <f t="shared" si="4"/>
        <v>-0.44132168628940371</v>
      </c>
      <c r="N12" s="62">
        <f t="shared" si="5"/>
        <v>-2324</v>
      </c>
      <c r="O12" s="17">
        <f t="shared" si="6"/>
        <v>-13693</v>
      </c>
      <c r="P12" s="96">
        <f t="shared" si="7"/>
        <v>-0.25448361737320424</v>
      </c>
    </row>
    <row r="13" spans="1:18" ht="12.95" customHeight="1" x14ac:dyDescent="0.25">
      <c r="A13" s="14">
        <v>5</v>
      </c>
      <c r="B13" s="15" t="s">
        <v>18</v>
      </c>
      <c r="C13" s="16">
        <v>19591</v>
      </c>
      <c r="D13" s="17">
        <v>26053</v>
      </c>
      <c r="E13" s="16">
        <v>9987</v>
      </c>
      <c r="F13" s="113">
        <f t="shared" si="0"/>
        <v>0.50977489663621045</v>
      </c>
      <c r="G13" s="113">
        <f t="shared" si="1"/>
        <v>2.1464402233484208E-2</v>
      </c>
      <c r="H13" s="59">
        <v>32499</v>
      </c>
      <c r="I13" s="60">
        <v>2907</v>
      </c>
      <c r="J13" s="113">
        <f t="shared" si="2"/>
        <v>0.14838446225307539</v>
      </c>
      <c r="K13" s="113">
        <f t="shared" si="3"/>
        <v>8.3748908844195908E-3</v>
      </c>
      <c r="L13" s="61">
        <v>24576</v>
      </c>
      <c r="M13" s="105">
        <f t="shared" si="4"/>
        <v>-0.70892159807750077</v>
      </c>
      <c r="N13" s="62">
        <f t="shared" si="5"/>
        <v>-7080</v>
      </c>
      <c r="O13" s="17">
        <f t="shared" si="6"/>
        <v>-7923</v>
      </c>
      <c r="P13" s="96">
        <f t="shared" si="7"/>
        <v>-0.24379211668051326</v>
      </c>
    </row>
    <row r="14" spans="1:18" ht="12.95" customHeight="1" x14ac:dyDescent="0.25">
      <c r="A14" s="14">
        <v>6</v>
      </c>
      <c r="B14" s="15" t="s">
        <v>19</v>
      </c>
      <c r="C14" s="16">
        <v>140411</v>
      </c>
      <c r="D14" s="17">
        <v>44987</v>
      </c>
      <c r="E14" s="16">
        <v>35990</v>
      </c>
      <c r="F14" s="113">
        <f t="shared" si="0"/>
        <v>0.25631894937006361</v>
      </c>
      <c r="G14" s="113">
        <f t="shared" si="1"/>
        <v>7.7350939860127838E-2</v>
      </c>
      <c r="H14" s="59">
        <v>54102</v>
      </c>
      <c r="I14" s="60">
        <v>38458</v>
      </c>
      <c r="J14" s="113">
        <f t="shared" si="2"/>
        <v>0.27389591983534056</v>
      </c>
      <c r="K14" s="113">
        <f t="shared" si="3"/>
        <v>0.11079516808841026</v>
      </c>
      <c r="L14" s="61">
        <v>42950</v>
      </c>
      <c r="M14" s="105">
        <f t="shared" si="4"/>
        <v>6.8574604056682364E-2</v>
      </c>
      <c r="N14" s="62">
        <f t="shared" si="5"/>
        <v>2468</v>
      </c>
      <c r="O14" s="17">
        <f t="shared" si="6"/>
        <v>-11152</v>
      </c>
      <c r="P14" s="96">
        <f t="shared" si="7"/>
        <v>-0.2061291634320358</v>
      </c>
    </row>
    <row r="15" spans="1:18" ht="12.95" customHeight="1" x14ac:dyDescent="0.25">
      <c r="A15" s="14">
        <v>7</v>
      </c>
      <c r="B15" s="15" t="s">
        <v>21</v>
      </c>
      <c r="C15" s="16">
        <v>65314</v>
      </c>
      <c r="D15" s="17">
        <v>42196</v>
      </c>
      <c r="E15" s="16">
        <v>28903</v>
      </c>
      <c r="F15" s="113">
        <f t="shared" si="0"/>
        <v>0.44252380806565206</v>
      </c>
      <c r="G15" s="113">
        <f t="shared" si="1"/>
        <v>6.2119316887393021E-2</v>
      </c>
      <c r="H15" s="59">
        <v>48488</v>
      </c>
      <c r="I15" s="60">
        <v>14850</v>
      </c>
      <c r="J15" s="113">
        <f t="shared" si="2"/>
        <v>0.22736319931408275</v>
      </c>
      <c r="K15" s="113">
        <f t="shared" si="3"/>
        <v>4.2781950338366334E-2</v>
      </c>
      <c r="L15" s="61">
        <v>42997</v>
      </c>
      <c r="M15" s="105">
        <f t="shared" si="4"/>
        <v>-0.48621250389232951</v>
      </c>
      <c r="N15" s="62">
        <f t="shared" si="5"/>
        <v>-14053</v>
      </c>
      <c r="O15" s="17">
        <f t="shared" si="6"/>
        <v>-5491</v>
      </c>
      <c r="P15" s="96">
        <f t="shared" si="7"/>
        <v>-0.11324451410658309</v>
      </c>
    </row>
    <row r="16" spans="1:18" ht="12.95" customHeight="1" x14ac:dyDescent="0.25">
      <c r="A16" s="14">
        <v>8</v>
      </c>
      <c r="B16" s="15" t="s">
        <v>20</v>
      </c>
      <c r="C16" s="16">
        <v>22264</v>
      </c>
      <c r="D16" s="17">
        <v>50487</v>
      </c>
      <c r="E16" s="16">
        <v>9751</v>
      </c>
      <c r="F16" s="113">
        <f t="shared" si="0"/>
        <v>0.43797161336687029</v>
      </c>
      <c r="G16" s="113">
        <f t="shared" si="1"/>
        <v>2.0957182955712878E-2</v>
      </c>
      <c r="H16" s="59">
        <v>56061</v>
      </c>
      <c r="I16" s="60">
        <v>5922</v>
      </c>
      <c r="J16" s="113">
        <f t="shared" si="2"/>
        <v>0.26598993891484007</v>
      </c>
      <c r="K16" s="113">
        <f t="shared" si="3"/>
        <v>1.7060923225845483E-2</v>
      </c>
      <c r="L16" s="61">
        <v>49857</v>
      </c>
      <c r="M16" s="105">
        <f t="shared" si="4"/>
        <v>-0.39267767408470922</v>
      </c>
      <c r="N16" s="62">
        <f t="shared" si="5"/>
        <v>-3829</v>
      </c>
      <c r="O16" s="17">
        <f t="shared" si="6"/>
        <v>-6204</v>
      </c>
      <c r="P16" s="96">
        <f t="shared" si="7"/>
        <v>-0.11066516829881734</v>
      </c>
    </row>
    <row r="17" spans="1:16" ht="12.95" customHeight="1" x14ac:dyDescent="0.25">
      <c r="A17" s="14">
        <v>9</v>
      </c>
      <c r="B17" s="15" t="s">
        <v>23</v>
      </c>
      <c r="C17" s="16">
        <v>284434</v>
      </c>
      <c r="D17" s="17">
        <v>43783</v>
      </c>
      <c r="E17" s="16">
        <v>51390</v>
      </c>
      <c r="F17" s="113">
        <f t="shared" si="0"/>
        <v>0.18067460289557508</v>
      </c>
      <c r="G17" s="113">
        <f t="shared" si="1"/>
        <v>0.11044914696893497</v>
      </c>
      <c r="H17" s="59">
        <v>57549</v>
      </c>
      <c r="I17" s="60">
        <v>86032</v>
      </c>
      <c r="J17" s="113">
        <f t="shared" si="2"/>
        <v>0.30246735622323634</v>
      </c>
      <c r="K17" s="113">
        <f t="shared" si="3"/>
        <v>0.24785297989968569</v>
      </c>
      <c r="L17" s="61">
        <v>51890</v>
      </c>
      <c r="M17" s="105">
        <f t="shared" si="4"/>
        <v>0.67410001945903875</v>
      </c>
      <c r="N17" s="62">
        <f t="shared" si="5"/>
        <v>34642</v>
      </c>
      <c r="O17" s="17">
        <f t="shared" si="6"/>
        <v>-5659</v>
      </c>
      <c r="P17" s="96">
        <f t="shared" si="7"/>
        <v>-9.8333593980781564E-2</v>
      </c>
    </row>
    <row r="18" spans="1:16" ht="12.95" customHeight="1" x14ac:dyDescent="0.25">
      <c r="A18" s="14">
        <v>10</v>
      </c>
      <c r="B18" s="15" t="s">
        <v>22</v>
      </c>
      <c r="C18" s="16">
        <v>36735</v>
      </c>
      <c r="D18" s="17">
        <v>90283</v>
      </c>
      <c r="E18" s="16">
        <v>22971</v>
      </c>
      <c r="F18" s="113">
        <f t="shared" si="0"/>
        <v>0.62531645569620253</v>
      </c>
      <c r="G18" s="113">
        <f t="shared" si="1"/>
        <v>4.9370059447818741E-2</v>
      </c>
      <c r="H18" s="59">
        <v>102879</v>
      </c>
      <c r="I18" s="60">
        <v>6830</v>
      </c>
      <c r="J18" s="113">
        <f t="shared" si="2"/>
        <v>0.18592622839254117</v>
      </c>
      <c r="K18" s="113">
        <f t="shared" si="3"/>
        <v>1.9676816216231789E-2</v>
      </c>
      <c r="L18" s="61">
        <v>92779</v>
      </c>
      <c r="M18" s="105">
        <f t="shared" si="4"/>
        <v>-0.70266858212528849</v>
      </c>
      <c r="N18" s="62">
        <f t="shared" si="5"/>
        <v>-16141</v>
      </c>
      <c r="O18" s="17">
        <f t="shared" si="6"/>
        <v>-10100</v>
      </c>
      <c r="P18" s="96">
        <f t="shared" si="7"/>
        <v>-9.8173582558150785E-2</v>
      </c>
    </row>
    <row r="19" spans="1:16" ht="12.95" customHeight="1" x14ac:dyDescent="0.25">
      <c r="A19" s="14">
        <v>11</v>
      </c>
      <c r="B19" s="15" t="s">
        <v>24</v>
      </c>
      <c r="C19" s="16">
        <v>74089</v>
      </c>
      <c r="D19" s="17">
        <v>60447</v>
      </c>
      <c r="E19" s="16">
        <v>26088</v>
      </c>
      <c r="F19" s="113">
        <f t="shared" si="0"/>
        <v>0.35211704841474445</v>
      </c>
      <c r="G19" s="113">
        <f t="shared" si="1"/>
        <v>5.6069222536010419E-2</v>
      </c>
      <c r="H19" s="59">
        <v>66524</v>
      </c>
      <c r="I19" s="60">
        <v>17619</v>
      </c>
      <c r="J19" s="113">
        <f t="shared" si="2"/>
        <v>0.23780858157081347</v>
      </c>
      <c r="K19" s="113">
        <f t="shared" si="3"/>
        <v>5.0759271583277872E-2</v>
      </c>
      <c r="L19" s="61">
        <v>61172</v>
      </c>
      <c r="M19" s="105">
        <f t="shared" si="4"/>
        <v>-0.32463201471941128</v>
      </c>
      <c r="N19" s="62">
        <f t="shared" si="5"/>
        <v>-8469</v>
      </c>
      <c r="O19" s="17">
        <f t="shared" si="6"/>
        <v>-5352</v>
      </c>
      <c r="P19" s="96">
        <f t="shared" si="7"/>
        <v>-8.0452167638746963E-2</v>
      </c>
    </row>
    <row r="20" spans="1:16" ht="12.95" customHeight="1" x14ac:dyDescent="0.25">
      <c r="A20" s="14">
        <v>12</v>
      </c>
      <c r="B20" s="15" t="s">
        <v>25</v>
      </c>
      <c r="C20" s="16">
        <v>35189</v>
      </c>
      <c r="D20" s="17">
        <v>43127</v>
      </c>
      <c r="E20" s="16">
        <v>7269</v>
      </c>
      <c r="F20" s="113">
        <f t="shared" si="0"/>
        <v>0.20657023501662453</v>
      </c>
      <c r="G20" s="113">
        <f t="shared" si="1"/>
        <v>1.5622783602202536E-2</v>
      </c>
      <c r="H20" s="59">
        <v>52701</v>
      </c>
      <c r="I20" s="60">
        <v>9504</v>
      </c>
      <c r="J20" s="113">
        <f t="shared" si="2"/>
        <v>0.27008440137542983</v>
      </c>
      <c r="K20" s="113">
        <f t="shared" si="3"/>
        <v>2.7380448216554453E-2</v>
      </c>
      <c r="L20" s="61">
        <v>50284</v>
      </c>
      <c r="M20" s="105">
        <f t="shared" si="4"/>
        <v>0.30747007841518781</v>
      </c>
      <c r="N20" s="62">
        <f t="shared" si="5"/>
        <v>2235</v>
      </c>
      <c r="O20" s="17">
        <f t="shared" si="6"/>
        <v>-2417</v>
      </c>
      <c r="P20" s="96">
        <f t="shared" si="7"/>
        <v>-4.5862507352801618E-2</v>
      </c>
    </row>
    <row r="21" spans="1:16" ht="12.95" customHeight="1" x14ac:dyDescent="0.25">
      <c r="A21" s="14">
        <v>13</v>
      </c>
      <c r="B21" s="15" t="s">
        <v>26</v>
      </c>
      <c r="C21" s="16">
        <v>160849</v>
      </c>
      <c r="D21" s="17">
        <v>58384</v>
      </c>
      <c r="E21" s="16">
        <v>48448</v>
      </c>
      <c r="F21" s="113">
        <f t="shared" si="0"/>
        <v>0.30120174822348911</v>
      </c>
      <c r="G21" s="113">
        <f t="shared" si="1"/>
        <v>0.10412609987061609</v>
      </c>
      <c r="H21" s="59">
        <v>60498</v>
      </c>
      <c r="I21" s="60">
        <v>40820</v>
      </c>
      <c r="J21" s="113">
        <f t="shared" si="2"/>
        <v>0.25377838842641237</v>
      </c>
      <c r="K21" s="113">
        <f t="shared" si="3"/>
        <v>0.11759994699071473</v>
      </c>
      <c r="L21" s="61">
        <v>59054</v>
      </c>
      <c r="M21" s="105">
        <f t="shared" si="4"/>
        <v>-0.1574471598414795</v>
      </c>
      <c r="N21" s="62">
        <f t="shared" si="5"/>
        <v>-7628</v>
      </c>
      <c r="O21" s="17">
        <f t="shared" si="6"/>
        <v>-1444</v>
      </c>
      <c r="P21" s="96">
        <f t="shared" si="7"/>
        <v>-2.3868557638269006E-2</v>
      </c>
    </row>
    <row r="22" spans="1:16" ht="12.95" customHeight="1" thickBot="1" x14ac:dyDescent="0.3">
      <c r="A22" s="18">
        <v>14</v>
      </c>
      <c r="B22" s="94" t="s">
        <v>27</v>
      </c>
      <c r="C22" s="19">
        <v>32392</v>
      </c>
      <c r="D22" s="20">
        <v>46265</v>
      </c>
      <c r="E22" s="19">
        <v>4342</v>
      </c>
      <c r="F22" s="114">
        <f t="shared" si="0"/>
        <v>0.1340454433193381</v>
      </c>
      <c r="G22" s="114">
        <f t="shared" si="1"/>
        <v>9.331975017301335E-3</v>
      </c>
      <c r="H22" s="63">
        <v>47626</v>
      </c>
      <c r="I22" s="64">
        <v>19850</v>
      </c>
      <c r="J22" s="114">
        <f t="shared" si="2"/>
        <v>0.61280563102000496</v>
      </c>
      <c r="K22" s="114">
        <f t="shared" si="3"/>
        <v>5.7186647421991366E-2</v>
      </c>
      <c r="L22" s="65">
        <v>47510</v>
      </c>
      <c r="M22" s="106">
        <f t="shared" si="4"/>
        <v>3.5716259788116078</v>
      </c>
      <c r="N22" s="66">
        <f t="shared" si="5"/>
        <v>15508</v>
      </c>
      <c r="O22" s="20">
        <f t="shared" si="6"/>
        <v>-116</v>
      </c>
      <c r="P22" s="97">
        <f t="shared" si="7"/>
        <v>-2.4356443959181462E-3</v>
      </c>
    </row>
    <row r="23" spans="1:16" s="91" customFormat="1" ht="12.95" customHeight="1" thickTop="1" x14ac:dyDescent="0.25">
      <c r="A23" s="21">
        <v>15</v>
      </c>
      <c r="B23" s="92" t="s">
        <v>28</v>
      </c>
      <c r="C23" s="38">
        <v>28005</v>
      </c>
      <c r="D23" s="37">
        <v>76963</v>
      </c>
      <c r="E23" s="38">
        <v>8104</v>
      </c>
      <c r="F23" s="115">
        <f t="shared" si="0"/>
        <v>0.28937689698268165</v>
      </c>
      <c r="G23" s="115">
        <f t="shared" si="1"/>
        <v>1.7417394182452792E-2</v>
      </c>
      <c r="H23" s="93">
        <v>78177</v>
      </c>
      <c r="I23" s="80">
        <v>4946</v>
      </c>
      <c r="J23" s="115">
        <f t="shared" si="2"/>
        <v>0.1766113194072487</v>
      </c>
      <c r="K23" s="115">
        <f t="shared" si="3"/>
        <v>1.4249126355121879E-2</v>
      </c>
      <c r="L23" s="81">
        <v>78441</v>
      </c>
      <c r="M23" s="107">
        <f t="shared" si="4"/>
        <v>-0.38968410661401776</v>
      </c>
      <c r="N23" s="82">
        <f t="shared" si="5"/>
        <v>-3158</v>
      </c>
      <c r="O23" s="93">
        <f t="shared" si="6"/>
        <v>264</v>
      </c>
      <c r="P23" s="98">
        <f t="shared" si="7"/>
        <v>3.3769523005486857E-3</v>
      </c>
    </row>
    <row r="24" spans="1:16" ht="12.95" customHeight="1" x14ac:dyDescent="0.25">
      <c r="A24" s="21">
        <v>16</v>
      </c>
      <c r="B24" s="22" t="s">
        <v>29</v>
      </c>
      <c r="C24" s="23">
        <v>55328</v>
      </c>
      <c r="D24" s="24">
        <v>79352</v>
      </c>
      <c r="E24" s="23">
        <v>33293</v>
      </c>
      <c r="F24" s="116">
        <f t="shared" ref="F24:F30" si="8">E24/C24</f>
        <v>0.60173872180451127</v>
      </c>
      <c r="G24" s="116">
        <f t="shared" ref="G24:G27" si="9">E24/$E$28</f>
        <v>7.1554455147630897E-2</v>
      </c>
      <c r="H24" s="67">
        <v>80657</v>
      </c>
      <c r="I24" s="68">
        <v>11717</v>
      </c>
      <c r="J24" s="116">
        <f t="shared" ref="J24:J30" si="10">I24/C24</f>
        <v>0.21177342394447657</v>
      </c>
      <c r="K24" s="116">
        <f t="shared" ref="K24:K27" si="11">I24/$I$28</f>
        <v>3.3755967145766889E-2</v>
      </c>
      <c r="L24" s="69">
        <v>121442</v>
      </c>
      <c r="M24" s="108">
        <f t="shared" ref="M24:M30" si="12">I24/E24-100%</f>
        <v>-0.64806415763073311</v>
      </c>
      <c r="N24" s="70">
        <f t="shared" ref="N24:N30" si="13">I24-E24</f>
        <v>-21576</v>
      </c>
      <c r="O24" s="24">
        <f t="shared" ref="O24:O30" si="14">L24-H24</f>
        <v>40785</v>
      </c>
      <c r="P24" s="99">
        <f t="shared" ref="P24:P30" si="15">L24/H24-100%</f>
        <v>0.50565976914588928</v>
      </c>
    </row>
    <row r="25" spans="1:16" ht="12.95" customHeight="1" x14ac:dyDescent="0.25">
      <c r="A25" s="26">
        <v>17</v>
      </c>
      <c r="B25" s="27" t="s">
        <v>30</v>
      </c>
      <c r="C25" s="28">
        <v>3201</v>
      </c>
      <c r="D25" s="29">
        <v>57189</v>
      </c>
      <c r="E25" s="28">
        <v>1685</v>
      </c>
      <c r="F25" s="117">
        <f t="shared" si="8"/>
        <v>0.5263980006248048</v>
      </c>
      <c r="G25" s="118">
        <f t="shared" si="9"/>
        <v>3.621459673918183E-3</v>
      </c>
      <c r="H25" s="71">
        <v>50965</v>
      </c>
      <c r="I25" s="72">
        <v>858</v>
      </c>
      <c r="J25" s="117">
        <f t="shared" si="10"/>
        <v>0.26804123711340205</v>
      </c>
      <c r="K25" s="118">
        <f t="shared" si="11"/>
        <v>2.4718460195500549E-3</v>
      </c>
      <c r="L25" s="73">
        <v>77938</v>
      </c>
      <c r="M25" s="109">
        <f t="shared" si="12"/>
        <v>-0.49080118694362018</v>
      </c>
      <c r="N25" s="74">
        <f t="shared" si="13"/>
        <v>-827</v>
      </c>
      <c r="O25" s="29">
        <f t="shared" si="14"/>
        <v>26973</v>
      </c>
      <c r="P25" s="100">
        <f t="shared" si="15"/>
        <v>0.52924556067889728</v>
      </c>
    </row>
    <row r="26" spans="1:16" ht="12.95" customHeight="1" x14ac:dyDescent="0.25">
      <c r="A26" s="21">
        <v>18</v>
      </c>
      <c r="B26" s="22" t="s">
        <v>31</v>
      </c>
      <c r="C26" s="23">
        <v>35165</v>
      </c>
      <c r="D26" s="24">
        <v>40621</v>
      </c>
      <c r="E26" s="23">
        <v>22236</v>
      </c>
      <c r="F26" s="116">
        <f t="shared" si="8"/>
        <v>0.6323332859377222</v>
      </c>
      <c r="G26" s="116">
        <f t="shared" si="9"/>
        <v>4.7790372290352948E-2</v>
      </c>
      <c r="H26" s="67">
        <v>32970</v>
      </c>
      <c r="I26" s="68">
        <v>7610</v>
      </c>
      <c r="J26" s="116">
        <f t="shared" si="10"/>
        <v>0.21640836058580976</v>
      </c>
      <c r="K26" s="116">
        <f t="shared" si="11"/>
        <v>2.1923948961277293E-2</v>
      </c>
      <c r="L26" s="69">
        <v>54487</v>
      </c>
      <c r="M26" s="108">
        <f t="shared" si="12"/>
        <v>-0.6577621874437849</v>
      </c>
      <c r="N26" s="70">
        <f t="shared" si="13"/>
        <v>-14626</v>
      </c>
      <c r="O26" s="24">
        <f t="shared" si="14"/>
        <v>21517</v>
      </c>
      <c r="P26" s="99">
        <f t="shared" si="15"/>
        <v>0.65262359720958441</v>
      </c>
    </row>
    <row r="27" spans="1:16" ht="12.95" customHeight="1" thickBot="1" x14ac:dyDescent="0.3">
      <c r="A27" s="30">
        <v>19</v>
      </c>
      <c r="B27" s="31" t="s">
        <v>32</v>
      </c>
      <c r="C27" s="32">
        <v>22150</v>
      </c>
      <c r="D27" s="33">
        <v>72166</v>
      </c>
      <c r="E27" s="32">
        <v>8273</v>
      </c>
      <c r="F27" s="119">
        <f t="shared" si="8"/>
        <v>0.37349887133182846</v>
      </c>
      <c r="G27" s="119">
        <f t="shared" si="9"/>
        <v>1.7780614766958532E-2</v>
      </c>
      <c r="H27" s="75">
        <v>81741</v>
      </c>
      <c r="I27" s="76">
        <v>1983</v>
      </c>
      <c r="J27" s="119">
        <f t="shared" si="10"/>
        <v>8.9525959367945829E-2</v>
      </c>
      <c r="K27" s="119">
        <f t="shared" si="11"/>
        <v>5.712902863365686E-3</v>
      </c>
      <c r="L27" s="77">
        <v>142037</v>
      </c>
      <c r="M27" s="110">
        <f t="shared" si="12"/>
        <v>-0.76030460534268096</v>
      </c>
      <c r="N27" s="78">
        <f t="shared" si="13"/>
        <v>-6290</v>
      </c>
      <c r="O27" s="33">
        <f t="shared" si="14"/>
        <v>60296</v>
      </c>
      <c r="P27" s="101">
        <f t="shared" si="15"/>
        <v>0.737646958074895</v>
      </c>
    </row>
    <row r="28" spans="1:16" ht="12.95" customHeight="1" thickTop="1" x14ac:dyDescent="0.25">
      <c r="A28" s="21" t="s">
        <v>33</v>
      </c>
      <c r="B28" s="35" t="s">
        <v>38</v>
      </c>
      <c r="C28" s="36">
        <f>SUM(C9:C27)</f>
        <v>1329335</v>
      </c>
      <c r="D28" s="37"/>
      <c r="E28" s="38">
        <f t="shared" ref="E28" si="16">SUM(E9:E27)</f>
        <v>465282</v>
      </c>
      <c r="F28" s="115">
        <f t="shared" si="8"/>
        <v>0.35001109577345063</v>
      </c>
      <c r="G28" s="115">
        <f>SUM(G9:G27)</f>
        <v>1</v>
      </c>
      <c r="H28" s="79"/>
      <c r="I28" s="80">
        <f t="shared" ref="I28" si="17">SUM(I9:I27)</f>
        <v>347109</v>
      </c>
      <c r="J28" s="115">
        <f t="shared" si="10"/>
        <v>0.26111476791027094</v>
      </c>
      <c r="K28" s="115">
        <f>SUM(K9:K27)</f>
        <v>1</v>
      </c>
      <c r="L28" s="81"/>
      <c r="M28" s="107">
        <f t="shared" si="12"/>
        <v>-0.25398145640708214</v>
      </c>
      <c r="N28" s="82">
        <f t="shared" si="13"/>
        <v>-118173</v>
      </c>
      <c r="O28" s="39"/>
      <c r="P28" s="102"/>
    </row>
    <row r="29" spans="1:16" ht="12.95" customHeight="1" thickBot="1" x14ac:dyDescent="0.3">
      <c r="A29" s="30" t="s">
        <v>34</v>
      </c>
      <c r="B29" s="40" t="s">
        <v>35</v>
      </c>
      <c r="C29" s="41">
        <v>375921</v>
      </c>
      <c r="D29" s="42"/>
      <c r="E29" s="41">
        <v>88980</v>
      </c>
      <c r="F29" s="120">
        <f t="shared" si="8"/>
        <v>0.23669866807121709</v>
      </c>
      <c r="G29" s="121"/>
      <c r="H29" s="83"/>
      <c r="I29" s="84">
        <v>97034</v>
      </c>
      <c r="J29" s="120">
        <f t="shared" si="10"/>
        <v>0.25812338230638882</v>
      </c>
      <c r="K29" s="121"/>
      <c r="L29" s="85"/>
      <c r="M29" s="111">
        <f t="shared" si="12"/>
        <v>9.0514722409530179E-2</v>
      </c>
      <c r="N29" s="86">
        <f t="shared" si="13"/>
        <v>8054</v>
      </c>
      <c r="O29" s="43"/>
      <c r="P29" s="103"/>
    </row>
    <row r="30" spans="1:16" ht="16.5" customHeight="1" thickTop="1" thickBot="1" x14ac:dyDescent="0.3">
      <c r="A30" s="44" t="s">
        <v>36</v>
      </c>
      <c r="B30" s="45" t="s">
        <v>37</v>
      </c>
      <c r="C30" s="46">
        <f>C28+C29</f>
        <v>1705256</v>
      </c>
      <c r="D30" s="167">
        <v>50820</v>
      </c>
      <c r="E30" s="46">
        <f>E28+E29</f>
        <v>554262</v>
      </c>
      <c r="F30" s="122">
        <f t="shared" si="8"/>
        <v>0.32503154951514612</v>
      </c>
      <c r="G30" s="122"/>
      <c r="H30" s="168">
        <v>62272</v>
      </c>
      <c r="I30" s="88">
        <f>I28+I29</f>
        <v>444143</v>
      </c>
      <c r="J30" s="122">
        <f t="shared" si="10"/>
        <v>0.26045532166431318</v>
      </c>
      <c r="K30" s="122"/>
      <c r="L30" s="169">
        <v>52238</v>
      </c>
      <c r="M30" s="112">
        <f t="shared" si="12"/>
        <v>-0.19867679905892877</v>
      </c>
      <c r="N30" s="90">
        <f t="shared" si="13"/>
        <v>-110119</v>
      </c>
      <c r="O30" s="125">
        <f t="shared" si="14"/>
        <v>-10034</v>
      </c>
      <c r="P30" s="126">
        <f t="shared" si="15"/>
        <v>-0.16113180883864342</v>
      </c>
    </row>
    <row r="31" spans="1:16" ht="15.75" thickTop="1" x14ac:dyDescent="0.25"/>
    <row r="36" spans="5:8" x14ac:dyDescent="0.25">
      <c r="E36">
        <v>177042</v>
      </c>
      <c r="G36">
        <v>81826</v>
      </c>
      <c r="H36" s="48">
        <f>G36/E36</f>
        <v>0.46218411450390301</v>
      </c>
    </row>
  </sheetData>
  <sortState ref="A9:P23">
    <sortCondition ref="P9:P23"/>
  </sortState>
  <mergeCells count="21">
    <mergeCell ref="J6:J7"/>
    <mergeCell ref="K6:K7"/>
    <mergeCell ref="L6:L7"/>
    <mergeCell ref="O6:O7"/>
    <mergeCell ref="P6:P7"/>
    <mergeCell ref="I6:I7"/>
    <mergeCell ref="A1:P1"/>
    <mergeCell ref="A4:A7"/>
    <mergeCell ref="B4:B7"/>
    <mergeCell ref="C4:D5"/>
    <mergeCell ref="E4:H5"/>
    <mergeCell ref="I4:L5"/>
    <mergeCell ref="M4:M7"/>
    <mergeCell ref="N4:N7"/>
    <mergeCell ref="O4:P5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36"/>
  <sheetViews>
    <sheetView workbookViewId="0">
      <selection activeCell="H36" sqref="H36"/>
    </sheetView>
  </sheetViews>
  <sheetFormatPr defaultRowHeight="15" x14ac:dyDescent="0.25"/>
  <cols>
    <col min="1" max="1" width="5.28515625" customWidth="1"/>
    <col min="2" max="2" width="40.42578125" bestFit="1" customWidth="1"/>
    <col min="3" max="3" width="8.7109375" customWidth="1"/>
    <col min="4" max="4" width="9.140625" customWidth="1"/>
    <col min="5" max="5" width="7" bestFit="1" customWidth="1"/>
    <col min="6" max="6" width="7" customWidth="1"/>
    <col min="7" max="7" width="6.5703125" customWidth="1"/>
    <col min="8" max="8" width="9.7109375" customWidth="1"/>
    <col min="9" max="9" width="6.85546875" customWidth="1"/>
    <col min="10" max="10" width="6.5703125" customWidth="1"/>
    <col min="11" max="11" width="6.42578125" customWidth="1"/>
    <col min="12" max="12" width="9.42578125" customWidth="1"/>
    <col min="13" max="14" width="9.140625" customWidth="1"/>
    <col min="15" max="16" width="6.140625" bestFit="1" customWidth="1"/>
    <col min="17" max="16384" width="9.140625" style="1"/>
  </cols>
  <sheetData>
    <row r="1" spans="1:16" ht="33" customHeight="1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3" spans="1:16" ht="15.75" thickBot="1" x14ac:dyDescent="0.3"/>
    <row r="4" spans="1:16" ht="27.75" customHeight="1" thickTop="1" x14ac:dyDescent="0.25">
      <c r="A4" s="173" t="s">
        <v>1</v>
      </c>
      <c r="B4" s="176" t="s">
        <v>2</v>
      </c>
      <c r="C4" s="179" t="s">
        <v>3</v>
      </c>
      <c r="D4" s="180"/>
      <c r="E4" s="183" t="s">
        <v>4</v>
      </c>
      <c r="F4" s="184"/>
      <c r="G4" s="184"/>
      <c r="H4" s="176"/>
      <c r="I4" s="187" t="s">
        <v>5</v>
      </c>
      <c r="J4" s="184"/>
      <c r="K4" s="184"/>
      <c r="L4" s="188"/>
      <c r="M4" s="228" t="s">
        <v>40</v>
      </c>
      <c r="N4" s="191" t="s">
        <v>6</v>
      </c>
      <c r="O4" s="194" t="s">
        <v>7</v>
      </c>
      <c r="P4" s="195"/>
    </row>
    <row r="5" spans="1:16" ht="8.25" customHeight="1" x14ac:dyDescent="0.25">
      <c r="A5" s="174"/>
      <c r="B5" s="177"/>
      <c r="C5" s="181"/>
      <c r="D5" s="182"/>
      <c r="E5" s="185"/>
      <c r="F5" s="186"/>
      <c r="G5" s="186"/>
      <c r="H5" s="177"/>
      <c r="I5" s="189"/>
      <c r="J5" s="186"/>
      <c r="K5" s="186"/>
      <c r="L5" s="190"/>
      <c r="M5" s="229"/>
      <c r="N5" s="192"/>
      <c r="O5" s="196"/>
      <c r="P5" s="197"/>
    </row>
    <row r="6" spans="1:16" ht="65.25" customHeight="1" x14ac:dyDescent="0.25">
      <c r="A6" s="174"/>
      <c r="B6" s="177"/>
      <c r="C6" s="216" t="s">
        <v>8</v>
      </c>
      <c r="D6" s="218" t="s">
        <v>9</v>
      </c>
      <c r="E6" s="220" t="s">
        <v>8</v>
      </c>
      <c r="F6" s="204" t="s">
        <v>10</v>
      </c>
      <c r="G6" s="204" t="s">
        <v>11</v>
      </c>
      <c r="H6" s="222" t="s">
        <v>9</v>
      </c>
      <c r="I6" s="214" t="s">
        <v>8</v>
      </c>
      <c r="J6" s="204" t="s">
        <v>10</v>
      </c>
      <c r="K6" s="204" t="s">
        <v>11</v>
      </c>
      <c r="L6" s="224" t="s">
        <v>9</v>
      </c>
      <c r="M6" s="229"/>
      <c r="N6" s="192"/>
      <c r="O6" s="210" t="s">
        <v>12</v>
      </c>
      <c r="P6" s="212" t="s">
        <v>39</v>
      </c>
    </row>
    <row r="7" spans="1:16" ht="21.75" customHeight="1" thickBot="1" x14ac:dyDescent="0.3">
      <c r="A7" s="175"/>
      <c r="B7" s="178"/>
      <c r="C7" s="217"/>
      <c r="D7" s="219"/>
      <c r="E7" s="221"/>
      <c r="F7" s="205"/>
      <c r="G7" s="205"/>
      <c r="H7" s="223"/>
      <c r="I7" s="215"/>
      <c r="J7" s="205"/>
      <c r="K7" s="205"/>
      <c r="L7" s="225"/>
      <c r="M7" s="230"/>
      <c r="N7" s="193"/>
      <c r="O7" s="211"/>
      <c r="P7" s="213"/>
    </row>
    <row r="8" spans="1:16" ht="16.5" thickTop="1" thickBot="1" x14ac:dyDescent="0.3">
      <c r="A8" s="2">
        <v>1</v>
      </c>
      <c r="B8" s="3">
        <v>2</v>
      </c>
      <c r="C8" s="4">
        <v>3</v>
      </c>
      <c r="D8" s="5">
        <v>4</v>
      </c>
      <c r="E8" s="6">
        <v>5</v>
      </c>
      <c r="F8" s="49">
        <v>6</v>
      </c>
      <c r="G8" s="49">
        <v>7</v>
      </c>
      <c r="H8" s="50">
        <v>8</v>
      </c>
      <c r="I8" s="51">
        <v>9</v>
      </c>
      <c r="J8" s="49">
        <v>10</v>
      </c>
      <c r="K8" s="49">
        <v>11</v>
      </c>
      <c r="L8" s="52">
        <v>12</v>
      </c>
      <c r="M8" s="7">
        <v>13</v>
      </c>
      <c r="N8" s="54">
        <v>14</v>
      </c>
      <c r="O8" s="8">
        <v>15</v>
      </c>
      <c r="P8" s="9">
        <v>16</v>
      </c>
    </row>
    <row r="9" spans="1:16" ht="12.95" customHeight="1" thickTop="1" x14ac:dyDescent="0.25">
      <c r="A9" s="10">
        <v>1</v>
      </c>
      <c r="B9" s="11" t="s">
        <v>14</v>
      </c>
      <c r="C9" s="12">
        <v>39464</v>
      </c>
      <c r="D9" s="13">
        <v>78876</v>
      </c>
      <c r="E9" s="12">
        <v>23856</v>
      </c>
      <c r="F9" s="124">
        <f t="shared" ref="F9:F27" si="0">E9/C9</f>
        <v>0.60450030407459965</v>
      </c>
      <c r="G9" s="124">
        <f t="shared" ref="G9:G27" si="1">E9/$E$28</f>
        <v>5.1272131739461227E-2</v>
      </c>
      <c r="H9" s="55">
        <v>96688</v>
      </c>
      <c r="I9" s="56">
        <v>8301</v>
      </c>
      <c r="J9" s="113">
        <f t="shared" ref="J9:J27" si="2">I9/C9</f>
        <v>0.21034360429758767</v>
      </c>
      <c r="K9" s="113">
        <f t="shared" ref="K9:K27" si="3">I9/$I$28</f>
        <v>2.3914678098234273E-2</v>
      </c>
      <c r="L9" s="57">
        <v>50329</v>
      </c>
      <c r="M9" s="104">
        <f t="shared" ref="M9:M27" si="4">I9/E9-100%</f>
        <v>-0.65203722334004022</v>
      </c>
      <c r="N9" s="58">
        <f t="shared" ref="N9:N27" si="5">I9-E9</f>
        <v>-15555</v>
      </c>
      <c r="O9" s="13">
        <f t="shared" ref="O9:O27" si="6">L9-H9</f>
        <v>-46359</v>
      </c>
      <c r="P9" s="95">
        <f t="shared" ref="P9:P27" si="7">L9/H9-100%</f>
        <v>-0.47947004798940929</v>
      </c>
    </row>
    <row r="10" spans="1:16" ht="12.95" customHeight="1" x14ac:dyDescent="0.25">
      <c r="A10" s="14">
        <v>2</v>
      </c>
      <c r="B10" s="15" t="s">
        <v>15</v>
      </c>
      <c r="C10" s="16">
        <v>177042</v>
      </c>
      <c r="D10" s="17">
        <v>37260</v>
      </c>
      <c r="E10" s="16">
        <v>81826</v>
      </c>
      <c r="F10" s="113">
        <f t="shared" si="0"/>
        <v>0.46218411450390301</v>
      </c>
      <c r="G10" s="113">
        <f t="shared" si="1"/>
        <v>0.1758632399276138</v>
      </c>
      <c r="H10" s="59">
        <v>54758</v>
      </c>
      <c r="I10" s="60">
        <v>45038</v>
      </c>
      <c r="J10" s="113">
        <f t="shared" si="2"/>
        <v>0.25439161328950194</v>
      </c>
      <c r="K10" s="113">
        <f t="shared" si="3"/>
        <v>0.12975174945046081</v>
      </c>
      <c r="L10" s="61">
        <v>30999</v>
      </c>
      <c r="M10" s="105">
        <f t="shared" si="4"/>
        <v>-0.44958815046562217</v>
      </c>
      <c r="N10" s="62">
        <f t="shared" si="5"/>
        <v>-36788</v>
      </c>
      <c r="O10" s="17">
        <f t="shared" si="6"/>
        <v>-23759</v>
      </c>
      <c r="P10" s="96">
        <f t="shared" si="7"/>
        <v>-0.43389093831038383</v>
      </c>
    </row>
    <row r="11" spans="1:16" ht="12.95" customHeight="1" x14ac:dyDescent="0.25">
      <c r="A11" s="14">
        <v>3</v>
      </c>
      <c r="B11" s="15" t="s">
        <v>16</v>
      </c>
      <c r="C11" s="16">
        <v>85348</v>
      </c>
      <c r="D11" s="17">
        <v>48544</v>
      </c>
      <c r="E11" s="16">
        <v>35604</v>
      </c>
      <c r="F11" s="113">
        <f t="shared" si="0"/>
        <v>0.417162675165206</v>
      </c>
      <c r="G11" s="113">
        <f t="shared" si="1"/>
        <v>7.6521335448179809E-2</v>
      </c>
      <c r="H11" s="59">
        <v>63752</v>
      </c>
      <c r="I11" s="60">
        <v>20922</v>
      </c>
      <c r="J11" s="113">
        <f t="shared" si="2"/>
        <v>0.24513755448282326</v>
      </c>
      <c r="K11" s="113">
        <f t="shared" si="3"/>
        <v>6.0275014476720568E-2</v>
      </c>
      <c r="L11" s="61">
        <v>41268</v>
      </c>
      <c r="M11" s="105">
        <f t="shared" si="4"/>
        <v>-0.41236939669700035</v>
      </c>
      <c r="N11" s="62">
        <f t="shared" si="5"/>
        <v>-14682</v>
      </c>
      <c r="O11" s="17">
        <f t="shared" si="6"/>
        <v>-22484</v>
      </c>
      <c r="P11" s="96">
        <f t="shared" si="7"/>
        <v>-0.35267913163508591</v>
      </c>
    </row>
    <row r="12" spans="1:16" ht="12.95" customHeight="1" x14ac:dyDescent="0.25">
      <c r="A12" s="14">
        <v>4</v>
      </c>
      <c r="B12" s="15" t="s">
        <v>17</v>
      </c>
      <c r="C12" s="16">
        <v>12364</v>
      </c>
      <c r="D12" s="17">
        <v>40608</v>
      </c>
      <c r="E12" s="16">
        <v>5266</v>
      </c>
      <c r="F12" s="113">
        <f t="shared" si="0"/>
        <v>0.42591394370753799</v>
      </c>
      <c r="G12" s="113">
        <f t="shared" si="1"/>
        <v>1.1317867443829763E-2</v>
      </c>
      <c r="H12" s="59">
        <v>53807</v>
      </c>
      <c r="I12" s="60">
        <v>2942</v>
      </c>
      <c r="J12" s="113">
        <f t="shared" si="2"/>
        <v>0.23794888385635718</v>
      </c>
      <c r="K12" s="113">
        <f t="shared" si="3"/>
        <v>8.4757237640049662E-3</v>
      </c>
      <c r="L12" s="61">
        <v>40114</v>
      </c>
      <c r="M12" s="105">
        <f t="shared" si="4"/>
        <v>-0.44132168628940371</v>
      </c>
      <c r="N12" s="62">
        <f t="shared" si="5"/>
        <v>-2324</v>
      </c>
      <c r="O12" s="17">
        <f t="shared" si="6"/>
        <v>-13693</v>
      </c>
      <c r="P12" s="96">
        <f t="shared" si="7"/>
        <v>-0.25448361737320424</v>
      </c>
    </row>
    <row r="13" spans="1:16" ht="12.95" customHeight="1" x14ac:dyDescent="0.25">
      <c r="A13" s="14">
        <v>5</v>
      </c>
      <c r="B13" s="15" t="s">
        <v>18</v>
      </c>
      <c r="C13" s="16">
        <v>19591</v>
      </c>
      <c r="D13" s="17">
        <v>26053</v>
      </c>
      <c r="E13" s="16">
        <v>9987</v>
      </c>
      <c r="F13" s="113">
        <f t="shared" si="0"/>
        <v>0.50977489663621045</v>
      </c>
      <c r="G13" s="113">
        <f t="shared" si="1"/>
        <v>2.1464402233484208E-2</v>
      </c>
      <c r="H13" s="59">
        <v>32499</v>
      </c>
      <c r="I13" s="60">
        <v>2907</v>
      </c>
      <c r="J13" s="113">
        <f t="shared" si="2"/>
        <v>0.14838446225307539</v>
      </c>
      <c r="K13" s="113">
        <f t="shared" si="3"/>
        <v>8.3748908844195908E-3</v>
      </c>
      <c r="L13" s="61">
        <v>24576</v>
      </c>
      <c r="M13" s="105">
        <f t="shared" si="4"/>
        <v>-0.70892159807750077</v>
      </c>
      <c r="N13" s="62">
        <f t="shared" si="5"/>
        <v>-7080</v>
      </c>
      <c r="O13" s="17">
        <f t="shared" si="6"/>
        <v>-7923</v>
      </c>
      <c r="P13" s="96">
        <f t="shared" si="7"/>
        <v>-0.24379211668051326</v>
      </c>
    </row>
    <row r="14" spans="1:16" ht="12.95" customHeight="1" x14ac:dyDescent="0.25">
      <c r="A14" s="14">
        <v>6</v>
      </c>
      <c r="B14" s="15" t="s">
        <v>19</v>
      </c>
      <c r="C14" s="16">
        <v>140411</v>
      </c>
      <c r="D14" s="17">
        <v>44987</v>
      </c>
      <c r="E14" s="16">
        <v>35990</v>
      </c>
      <c r="F14" s="113">
        <f t="shared" si="0"/>
        <v>0.25631894937006361</v>
      </c>
      <c r="G14" s="113">
        <f t="shared" si="1"/>
        <v>7.7350939860127838E-2</v>
      </c>
      <c r="H14" s="59">
        <v>54102</v>
      </c>
      <c r="I14" s="60">
        <v>38458</v>
      </c>
      <c r="J14" s="113">
        <f t="shared" si="2"/>
        <v>0.27389591983534056</v>
      </c>
      <c r="K14" s="113">
        <f t="shared" si="3"/>
        <v>0.11079516808841026</v>
      </c>
      <c r="L14" s="61">
        <v>42950</v>
      </c>
      <c r="M14" s="105">
        <f t="shared" si="4"/>
        <v>6.8574604056682364E-2</v>
      </c>
      <c r="N14" s="62">
        <f t="shared" si="5"/>
        <v>2468</v>
      </c>
      <c r="O14" s="17">
        <f t="shared" si="6"/>
        <v>-11152</v>
      </c>
      <c r="P14" s="96">
        <f t="shared" si="7"/>
        <v>-0.2061291634320358</v>
      </c>
    </row>
    <row r="15" spans="1:16" ht="12.95" customHeight="1" x14ac:dyDescent="0.25">
      <c r="A15" s="14">
        <v>7</v>
      </c>
      <c r="B15" s="15" t="s">
        <v>21</v>
      </c>
      <c r="C15" s="16">
        <v>65314</v>
      </c>
      <c r="D15" s="17">
        <v>42196</v>
      </c>
      <c r="E15" s="16">
        <v>28903</v>
      </c>
      <c r="F15" s="113">
        <f t="shared" si="0"/>
        <v>0.44252380806565206</v>
      </c>
      <c r="G15" s="113">
        <f t="shared" si="1"/>
        <v>6.2119316887393021E-2</v>
      </c>
      <c r="H15" s="59">
        <v>48488</v>
      </c>
      <c r="I15" s="60">
        <v>14850</v>
      </c>
      <c r="J15" s="113">
        <f t="shared" si="2"/>
        <v>0.22736319931408275</v>
      </c>
      <c r="K15" s="113">
        <f t="shared" si="3"/>
        <v>4.2781950338366334E-2</v>
      </c>
      <c r="L15" s="61">
        <v>42997</v>
      </c>
      <c r="M15" s="105">
        <f t="shared" si="4"/>
        <v>-0.48621250389232951</v>
      </c>
      <c r="N15" s="62">
        <f t="shared" si="5"/>
        <v>-14053</v>
      </c>
      <c r="O15" s="17">
        <f t="shared" si="6"/>
        <v>-5491</v>
      </c>
      <c r="P15" s="96">
        <f t="shared" si="7"/>
        <v>-0.11324451410658309</v>
      </c>
    </row>
    <row r="16" spans="1:16" ht="12.95" customHeight="1" x14ac:dyDescent="0.25">
      <c r="A16" s="14">
        <v>8</v>
      </c>
      <c r="B16" s="15" t="s">
        <v>20</v>
      </c>
      <c r="C16" s="16">
        <v>22264</v>
      </c>
      <c r="D16" s="17">
        <v>50487</v>
      </c>
      <c r="E16" s="16">
        <v>9751</v>
      </c>
      <c r="F16" s="113">
        <f t="shared" si="0"/>
        <v>0.43797161336687029</v>
      </c>
      <c r="G16" s="113">
        <f t="shared" si="1"/>
        <v>2.0957182955712878E-2</v>
      </c>
      <c r="H16" s="59">
        <v>56061</v>
      </c>
      <c r="I16" s="60">
        <v>5922</v>
      </c>
      <c r="J16" s="113">
        <f t="shared" si="2"/>
        <v>0.26598993891484007</v>
      </c>
      <c r="K16" s="113">
        <f t="shared" si="3"/>
        <v>1.7060923225845483E-2</v>
      </c>
      <c r="L16" s="61">
        <v>49857</v>
      </c>
      <c r="M16" s="105">
        <f t="shared" si="4"/>
        <v>-0.39267767408470922</v>
      </c>
      <c r="N16" s="62">
        <f t="shared" si="5"/>
        <v>-3829</v>
      </c>
      <c r="O16" s="17">
        <f t="shared" si="6"/>
        <v>-6204</v>
      </c>
      <c r="P16" s="96">
        <f t="shared" si="7"/>
        <v>-0.11066516829881734</v>
      </c>
    </row>
    <row r="17" spans="1:32" ht="12.95" customHeight="1" x14ac:dyDescent="0.25">
      <c r="A17" s="14">
        <v>9</v>
      </c>
      <c r="B17" s="15" t="s">
        <v>23</v>
      </c>
      <c r="C17" s="16">
        <v>284434</v>
      </c>
      <c r="D17" s="17">
        <v>43783</v>
      </c>
      <c r="E17" s="16">
        <v>51390</v>
      </c>
      <c r="F17" s="113">
        <f t="shared" si="0"/>
        <v>0.18067460289557508</v>
      </c>
      <c r="G17" s="113">
        <f t="shared" si="1"/>
        <v>0.11044914696893497</v>
      </c>
      <c r="H17" s="59">
        <v>57549</v>
      </c>
      <c r="I17" s="60">
        <v>86032</v>
      </c>
      <c r="J17" s="113">
        <f t="shared" si="2"/>
        <v>0.30246735622323634</v>
      </c>
      <c r="K17" s="113">
        <f t="shared" si="3"/>
        <v>0.24785297989968569</v>
      </c>
      <c r="L17" s="61">
        <v>51890</v>
      </c>
      <c r="M17" s="105">
        <f t="shared" si="4"/>
        <v>0.67410001945903875</v>
      </c>
      <c r="N17" s="62">
        <f t="shared" si="5"/>
        <v>34642</v>
      </c>
      <c r="O17" s="17">
        <f t="shared" si="6"/>
        <v>-5659</v>
      </c>
      <c r="P17" s="96">
        <f t="shared" si="7"/>
        <v>-9.8333593980781564E-2</v>
      </c>
    </row>
    <row r="18" spans="1:32" ht="12.95" customHeight="1" x14ac:dyDescent="0.25">
      <c r="A18" s="14">
        <v>10</v>
      </c>
      <c r="B18" s="15" t="s">
        <v>22</v>
      </c>
      <c r="C18" s="16">
        <v>36735</v>
      </c>
      <c r="D18" s="17">
        <v>90283</v>
      </c>
      <c r="E18" s="16">
        <v>22971</v>
      </c>
      <c r="F18" s="113">
        <f t="shared" si="0"/>
        <v>0.62531645569620253</v>
      </c>
      <c r="G18" s="113">
        <f t="shared" si="1"/>
        <v>4.9370059447818741E-2</v>
      </c>
      <c r="H18" s="59">
        <v>102879</v>
      </c>
      <c r="I18" s="60">
        <v>6830</v>
      </c>
      <c r="J18" s="113">
        <f t="shared" si="2"/>
        <v>0.18592622839254117</v>
      </c>
      <c r="K18" s="113">
        <f t="shared" si="3"/>
        <v>1.9676816216231789E-2</v>
      </c>
      <c r="L18" s="61">
        <v>92779</v>
      </c>
      <c r="M18" s="105">
        <f t="shared" si="4"/>
        <v>-0.70266858212528849</v>
      </c>
      <c r="N18" s="62">
        <f t="shared" si="5"/>
        <v>-16141</v>
      </c>
      <c r="O18" s="17">
        <f t="shared" si="6"/>
        <v>-10100</v>
      </c>
      <c r="P18" s="96">
        <f t="shared" si="7"/>
        <v>-9.8173582558150785E-2</v>
      </c>
    </row>
    <row r="19" spans="1:32" ht="12.95" customHeight="1" x14ac:dyDescent="0.25">
      <c r="A19" s="14">
        <v>11</v>
      </c>
      <c r="B19" s="15" t="s">
        <v>24</v>
      </c>
      <c r="C19" s="16">
        <v>74089</v>
      </c>
      <c r="D19" s="17">
        <v>60447</v>
      </c>
      <c r="E19" s="16">
        <v>26088</v>
      </c>
      <c r="F19" s="113">
        <f t="shared" si="0"/>
        <v>0.35211704841474445</v>
      </c>
      <c r="G19" s="113">
        <f t="shared" si="1"/>
        <v>5.6069222536010419E-2</v>
      </c>
      <c r="H19" s="59">
        <v>66524</v>
      </c>
      <c r="I19" s="60">
        <v>17619</v>
      </c>
      <c r="J19" s="113">
        <f t="shared" si="2"/>
        <v>0.23780858157081347</v>
      </c>
      <c r="K19" s="113">
        <f t="shared" si="3"/>
        <v>5.0759271583277872E-2</v>
      </c>
      <c r="L19" s="61">
        <v>61172</v>
      </c>
      <c r="M19" s="105">
        <f t="shared" si="4"/>
        <v>-0.32463201471941128</v>
      </c>
      <c r="N19" s="62">
        <f t="shared" si="5"/>
        <v>-8469</v>
      </c>
      <c r="O19" s="17">
        <f t="shared" si="6"/>
        <v>-5352</v>
      </c>
      <c r="P19" s="96">
        <f t="shared" si="7"/>
        <v>-8.0452167638746963E-2</v>
      </c>
    </row>
    <row r="20" spans="1:32" ht="12.95" customHeight="1" x14ac:dyDescent="0.25">
      <c r="A20" s="14">
        <v>12</v>
      </c>
      <c r="B20" s="15" t="s">
        <v>25</v>
      </c>
      <c r="C20" s="16">
        <v>35189</v>
      </c>
      <c r="D20" s="17">
        <v>43127</v>
      </c>
      <c r="E20" s="16">
        <v>7269</v>
      </c>
      <c r="F20" s="113">
        <f t="shared" si="0"/>
        <v>0.20657023501662453</v>
      </c>
      <c r="G20" s="113">
        <f t="shared" si="1"/>
        <v>1.5622783602202536E-2</v>
      </c>
      <c r="H20" s="59">
        <v>52701</v>
      </c>
      <c r="I20" s="60">
        <v>9504</v>
      </c>
      <c r="J20" s="113">
        <f t="shared" si="2"/>
        <v>0.27008440137542983</v>
      </c>
      <c r="K20" s="113">
        <f t="shared" si="3"/>
        <v>2.7380448216554453E-2</v>
      </c>
      <c r="L20" s="61">
        <v>50284</v>
      </c>
      <c r="M20" s="105">
        <f t="shared" si="4"/>
        <v>0.30747007841518781</v>
      </c>
      <c r="N20" s="62">
        <f t="shared" si="5"/>
        <v>2235</v>
      </c>
      <c r="O20" s="17">
        <f t="shared" si="6"/>
        <v>-2417</v>
      </c>
      <c r="P20" s="96">
        <f t="shared" si="7"/>
        <v>-4.5862507352801618E-2</v>
      </c>
    </row>
    <row r="21" spans="1:32" ht="12.95" customHeight="1" x14ac:dyDescent="0.25">
      <c r="A21" s="14">
        <v>13</v>
      </c>
      <c r="B21" s="15" t="s">
        <v>26</v>
      </c>
      <c r="C21" s="16">
        <v>160849</v>
      </c>
      <c r="D21" s="17">
        <v>58384</v>
      </c>
      <c r="E21" s="16">
        <v>48448</v>
      </c>
      <c r="F21" s="113">
        <f t="shared" si="0"/>
        <v>0.30120174822348911</v>
      </c>
      <c r="G21" s="113">
        <f t="shared" si="1"/>
        <v>0.10412609987061609</v>
      </c>
      <c r="H21" s="59">
        <v>60498</v>
      </c>
      <c r="I21" s="60">
        <v>40820</v>
      </c>
      <c r="J21" s="113">
        <f t="shared" si="2"/>
        <v>0.25377838842641237</v>
      </c>
      <c r="K21" s="113">
        <f t="shared" si="3"/>
        <v>0.11759994699071473</v>
      </c>
      <c r="L21" s="61">
        <v>59054</v>
      </c>
      <c r="M21" s="105">
        <f t="shared" si="4"/>
        <v>-0.1574471598414795</v>
      </c>
      <c r="N21" s="62">
        <f t="shared" si="5"/>
        <v>-7628</v>
      </c>
      <c r="O21" s="17">
        <f t="shared" si="6"/>
        <v>-1444</v>
      </c>
      <c r="P21" s="96">
        <f t="shared" si="7"/>
        <v>-2.3868557638269006E-2</v>
      </c>
      <c r="Q21" s="226"/>
    </row>
    <row r="22" spans="1:32" ht="12.95" customHeight="1" thickBot="1" x14ac:dyDescent="0.3">
      <c r="A22" s="18">
        <v>14</v>
      </c>
      <c r="B22" s="94" t="s">
        <v>27</v>
      </c>
      <c r="C22" s="19">
        <v>32392</v>
      </c>
      <c r="D22" s="20">
        <v>46265</v>
      </c>
      <c r="E22" s="19">
        <v>4342</v>
      </c>
      <c r="F22" s="114">
        <f t="shared" si="0"/>
        <v>0.1340454433193381</v>
      </c>
      <c r="G22" s="114">
        <f t="shared" si="1"/>
        <v>9.331975017301335E-3</v>
      </c>
      <c r="H22" s="63">
        <v>47626</v>
      </c>
      <c r="I22" s="64">
        <v>19850</v>
      </c>
      <c r="J22" s="114">
        <f t="shared" si="2"/>
        <v>0.61280563102000496</v>
      </c>
      <c r="K22" s="114">
        <f t="shared" si="3"/>
        <v>5.7186647421991366E-2</v>
      </c>
      <c r="L22" s="65">
        <v>47510</v>
      </c>
      <c r="M22" s="106">
        <f t="shared" si="4"/>
        <v>3.5716259788116078</v>
      </c>
      <c r="N22" s="66">
        <f t="shared" si="5"/>
        <v>15508</v>
      </c>
      <c r="O22" s="20">
        <f t="shared" si="6"/>
        <v>-116</v>
      </c>
      <c r="P22" s="97">
        <f t="shared" si="7"/>
        <v>-2.4356443959181462E-3</v>
      </c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</row>
    <row r="23" spans="1:32" s="128" customFormat="1" ht="12.95" customHeight="1" thickTop="1" x14ac:dyDescent="0.25">
      <c r="A23" s="156">
        <v>15</v>
      </c>
      <c r="B23" s="157" t="s">
        <v>28</v>
      </c>
      <c r="C23" s="158">
        <v>28005</v>
      </c>
      <c r="D23" s="159">
        <v>76963</v>
      </c>
      <c r="E23" s="158">
        <v>8104</v>
      </c>
      <c r="F23" s="160">
        <f t="shared" si="0"/>
        <v>0.28937689698268165</v>
      </c>
      <c r="G23" s="160">
        <f t="shared" si="1"/>
        <v>1.7417394182452792E-2</v>
      </c>
      <c r="H23" s="159">
        <v>78177</v>
      </c>
      <c r="I23" s="158">
        <v>4946</v>
      </c>
      <c r="J23" s="160">
        <f t="shared" si="2"/>
        <v>0.1766113194072487</v>
      </c>
      <c r="K23" s="160">
        <f t="shared" si="3"/>
        <v>1.4249126355121879E-2</v>
      </c>
      <c r="L23" s="161">
        <v>78441</v>
      </c>
      <c r="M23" s="162">
        <f t="shared" si="4"/>
        <v>-0.38968410661401776</v>
      </c>
      <c r="N23" s="163">
        <f t="shared" si="5"/>
        <v>-3158</v>
      </c>
      <c r="O23" s="159">
        <f t="shared" si="6"/>
        <v>264</v>
      </c>
      <c r="P23" s="164">
        <f t="shared" si="7"/>
        <v>3.3769523005486857E-3</v>
      </c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</row>
    <row r="24" spans="1:32" s="138" customFormat="1" ht="12.95" customHeight="1" x14ac:dyDescent="0.25">
      <c r="A24" s="127">
        <v>17</v>
      </c>
      <c r="B24" s="129" t="s">
        <v>30</v>
      </c>
      <c r="C24" s="130">
        <v>3201</v>
      </c>
      <c r="D24" s="131">
        <v>57189</v>
      </c>
      <c r="E24" s="130">
        <v>1685</v>
      </c>
      <c r="F24" s="132">
        <f t="shared" si="0"/>
        <v>0.5263980006248048</v>
      </c>
      <c r="G24" s="133">
        <f t="shared" si="1"/>
        <v>3.621459673918183E-3</v>
      </c>
      <c r="H24" s="131">
        <v>50965</v>
      </c>
      <c r="I24" s="130">
        <v>858</v>
      </c>
      <c r="J24" s="132">
        <f t="shared" si="2"/>
        <v>0.26804123711340205</v>
      </c>
      <c r="K24" s="133">
        <f t="shared" si="3"/>
        <v>2.4718460195500549E-3</v>
      </c>
      <c r="L24" s="134">
        <v>77938</v>
      </c>
      <c r="M24" s="135">
        <f t="shared" si="4"/>
        <v>-0.49080118694362018</v>
      </c>
      <c r="N24" s="136">
        <f t="shared" si="5"/>
        <v>-827</v>
      </c>
      <c r="O24" s="131">
        <f t="shared" si="6"/>
        <v>26973</v>
      </c>
      <c r="P24" s="137">
        <f t="shared" si="7"/>
        <v>0.52924556067889728</v>
      </c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</row>
    <row r="25" spans="1:32" s="138" customFormat="1" ht="12.95" customHeight="1" x14ac:dyDescent="0.25">
      <c r="A25" s="139">
        <v>16</v>
      </c>
      <c r="B25" s="140" t="s">
        <v>29</v>
      </c>
      <c r="C25" s="141">
        <v>55328</v>
      </c>
      <c r="D25" s="142">
        <v>79352</v>
      </c>
      <c r="E25" s="141">
        <v>33293</v>
      </c>
      <c r="F25" s="143">
        <f t="shared" si="0"/>
        <v>0.60173872180451127</v>
      </c>
      <c r="G25" s="143">
        <f t="shared" si="1"/>
        <v>7.1554455147630897E-2</v>
      </c>
      <c r="H25" s="142">
        <v>80657</v>
      </c>
      <c r="I25" s="141">
        <v>11717</v>
      </c>
      <c r="J25" s="143">
        <f t="shared" si="2"/>
        <v>0.21177342394447657</v>
      </c>
      <c r="K25" s="143">
        <f t="shared" si="3"/>
        <v>3.3755967145766889E-2</v>
      </c>
      <c r="L25" s="144">
        <v>121442</v>
      </c>
      <c r="M25" s="145">
        <f t="shared" si="4"/>
        <v>-0.64806415763073311</v>
      </c>
      <c r="N25" s="146">
        <f t="shared" si="5"/>
        <v>-21576</v>
      </c>
      <c r="O25" s="142">
        <f t="shared" si="6"/>
        <v>40785</v>
      </c>
      <c r="P25" s="147">
        <f t="shared" si="7"/>
        <v>0.50565976914588928</v>
      </c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</row>
    <row r="26" spans="1:32" s="138" customFormat="1" ht="12.95" customHeight="1" x14ac:dyDescent="0.25">
      <c r="A26" s="127">
        <v>18</v>
      </c>
      <c r="B26" s="129" t="s">
        <v>31</v>
      </c>
      <c r="C26" s="130">
        <v>35165</v>
      </c>
      <c r="D26" s="131">
        <v>40621</v>
      </c>
      <c r="E26" s="130">
        <v>22236</v>
      </c>
      <c r="F26" s="132">
        <f t="shared" si="0"/>
        <v>0.6323332859377222</v>
      </c>
      <c r="G26" s="132">
        <f t="shared" si="1"/>
        <v>4.7790372290352948E-2</v>
      </c>
      <c r="H26" s="131">
        <v>32970</v>
      </c>
      <c r="I26" s="130">
        <v>7610</v>
      </c>
      <c r="J26" s="132">
        <f t="shared" si="2"/>
        <v>0.21640836058580976</v>
      </c>
      <c r="K26" s="132">
        <f t="shared" si="3"/>
        <v>2.1923948961277293E-2</v>
      </c>
      <c r="L26" s="134">
        <v>54487</v>
      </c>
      <c r="M26" s="135">
        <f t="shared" si="4"/>
        <v>-0.6577621874437849</v>
      </c>
      <c r="N26" s="25">
        <f t="shared" si="5"/>
        <v>-14626</v>
      </c>
      <c r="O26" s="131">
        <f t="shared" si="6"/>
        <v>21517</v>
      </c>
      <c r="P26" s="137">
        <f t="shared" si="7"/>
        <v>0.65262359720958441</v>
      </c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</row>
    <row r="27" spans="1:32" s="138" customFormat="1" ht="12.95" customHeight="1" thickBot="1" x14ac:dyDescent="0.3">
      <c r="A27" s="148">
        <v>19</v>
      </c>
      <c r="B27" s="149" t="s">
        <v>32</v>
      </c>
      <c r="C27" s="150">
        <v>22150</v>
      </c>
      <c r="D27" s="151">
        <v>72166</v>
      </c>
      <c r="E27" s="150">
        <v>8273</v>
      </c>
      <c r="F27" s="152">
        <f t="shared" si="0"/>
        <v>0.37349887133182846</v>
      </c>
      <c r="G27" s="152">
        <f t="shared" si="1"/>
        <v>1.7780614766958532E-2</v>
      </c>
      <c r="H27" s="151">
        <v>81741</v>
      </c>
      <c r="I27" s="150">
        <v>1983</v>
      </c>
      <c r="J27" s="152">
        <f t="shared" si="2"/>
        <v>8.9525959367945829E-2</v>
      </c>
      <c r="K27" s="152">
        <f t="shared" si="3"/>
        <v>5.712902863365686E-3</v>
      </c>
      <c r="L27" s="153">
        <v>142037</v>
      </c>
      <c r="M27" s="154">
        <f t="shared" si="4"/>
        <v>-0.76030460534268096</v>
      </c>
      <c r="N27" s="34">
        <f t="shared" si="5"/>
        <v>-6290</v>
      </c>
      <c r="O27" s="151">
        <f t="shared" si="6"/>
        <v>60296</v>
      </c>
      <c r="P27" s="155">
        <f t="shared" si="7"/>
        <v>0.737646958074895</v>
      </c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</row>
    <row r="28" spans="1:32" ht="12.95" customHeight="1" thickTop="1" x14ac:dyDescent="0.25">
      <c r="A28" s="21" t="s">
        <v>33</v>
      </c>
      <c r="B28" s="35" t="s">
        <v>38</v>
      </c>
      <c r="C28" s="36">
        <f>SUM(C9:C27)</f>
        <v>1329335</v>
      </c>
      <c r="D28" s="37"/>
      <c r="E28" s="38">
        <f t="shared" ref="E28" si="8">SUM(E9:E27)</f>
        <v>465282</v>
      </c>
      <c r="F28" s="115">
        <f t="shared" ref="F28:F30" si="9">E28/C28</f>
        <v>0.35001109577345063</v>
      </c>
      <c r="G28" s="115">
        <f>SUM(G9:G27)</f>
        <v>1</v>
      </c>
      <c r="H28" s="79"/>
      <c r="I28" s="80">
        <f t="shared" ref="I28" si="10">SUM(I9:I27)</f>
        <v>347109</v>
      </c>
      <c r="J28" s="115">
        <f t="shared" ref="J28:J30" si="11">I28/C28</f>
        <v>0.26111476791027094</v>
      </c>
      <c r="K28" s="115">
        <f>SUM(K9:K27)</f>
        <v>1</v>
      </c>
      <c r="L28" s="81"/>
      <c r="M28" s="107">
        <f t="shared" ref="M28:M30" si="12">I28/E28-100%</f>
        <v>-0.25398145640708214</v>
      </c>
      <c r="N28" s="82">
        <f t="shared" ref="N28:N30" si="13">I28-E28</f>
        <v>-118173</v>
      </c>
      <c r="O28" s="39"/>
      <c r="P28" s="102"/>
      <c r="Q28" s="226"/>
    </row>
    <row r="29" spans="1:32" ht="12.95" customHeight="1" thickBot="1" x14ac:dyDescent="0.3">
      <c r="A29" s="30" t="s">
        <v>34</v>
      </c>
      <c r="B29" s="40" t="s">
        <v>35</v>
      </c>
      <c r="C29" s="41">
        <v>375921</v>
      </c>
      <c r="D29" s="42"/>
      <c r="E29" s="41">
        <v>88980</v>
      </c>
      <c r="F29" s="120">
        <f t="shared" si="9"/>
        <v>0.23669866807121709</v>
      </c>
      <c r="G29" s="121"/>
      <c r="H29" s="83"/>
      <c r="I29" s="84">
        <v>97034</v>
      </c>
      <c r="J29" s="120">
        <f t="shared" si="11"/>
        <v>0.25812338230638882</v>
      </c>
      <c r="K29" s="121"/>
      <c r="L29" s="85"/>
      <c r="M29" s="111">
        <f t="shared" si="12"/>
        <v>9.0514722409530179E-2</v>
      </c>
      <c r="N29" s="86">
        <f t="shared" si="13"/>
        <v>8054</v>
      </c>
      <c r="O29" s="43"/>
      <c r="P29" s="103"/>
      <c r="Q29" s="226"/>
    </row>
    <row r="30" spans="1:32" ht="16.5" customHeight="1" thickTop="1" thickBot="1" x14ac:dyDescent="0.3">
      <c r="A30" s="44" t="s">
        <v>36</v>
      </c>
      <c r="B30" s="45" t="s">
        <v>37</v>
      </c>
      <c r="C30" s="46">
        <f>C28+C29</f>
        <v>1705256</v>
      </c>
      <c r="D30" s="47">
        <v>50820</v>
      </c>
      <c r="E30" s="46">
        <f>E28+E29</f>
        <v>554262</v>
      </c>
      <c r="F30" s="122">
        <f t="shared" si="9"/>
        <v>0.32503154951514612</v>
      </c>
      <c r="G30" s="123"/>
      <c r="H30" s="87">
        <v>62272</v>
      </c>
      <c r="I30" s="88">
        <f>I28+I29</f>
        <v>444143</v>
      </c>
      <c r="J30" s="122">
        <f t="shared" si="11"/>
        <v>0.26045532166431318</v>
      </c>
      <c r="K30" s="123"/>
      <c r="L30" s="89">
        <v>52238</v>
      </c>
      <c r="M30" s="112">
        <f t="shared" si="12"/>
        <v>-0.19867679905892877</v>
      </c>
      <c r="N30" s="90">
        <f t="shared" si="13"/>
        <v>-110119</v>
      </c>
      <c r="O30" s="125">
        <f t="shared" ref="O30" si="14">L30-H30</f>
        <v>-10034</v>
      </c>
      <c r="P30" s="126">
        <f t="shared" ref="P30" si="15">L30/H30-100%</f>
        <v>-0.16113180883864342</v>
      </c>
      <c r="Q30" s="226"/>
    </row>
    <row r="31" spans="1:32" ht="15.75" thickTop="1" x14ac:dyDescent="0.25"/>
    <row r="36" spans="5:8" x14ac:dyDescent="0.25">
      <c r="E36">
        <v>177042</v>
      </c>
      <c r="G36">
        <v>81826</v>
      </c>
      <c r="H36" s="48">
        <f>G36/E36</f>
        <v>0.46218411450390301</v>
      </c>
    </row>
  </sheetData>
  <sortState ref="A23:P27">
    <sortCondition descending="1" ref="M23:M27"/>
  </sortState>
  <mergeCells count="21">
    <mergeCell ref="J6:J7"/>
    <mergeCell ref="K6:K7"/>
    <mergeCell ref="L6:L7"/>
    <mergeCell ref="O6:O7"/>
    <mergeCell ref="P6:P7"/>
    <mergeCell ref="I6:I7"/>
    <mergeCell ref="A1:P1"/>
    <mergeCell ref="A4:A7"/>
    <mergeCell ref="B4:B7"/>
    <mergeCell ref="C4:D5"/>
    <mergeCell ref="E4:H5"/>
    <mergeCell ref="I4:L5"/>
    <mergeCell ref="M4:M7"/>
    <mergeCell ref="N4:N7"/>
    <mergeCell ref="O4:P5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 5 sort kol 16</vt:lpstr>
      <vt:lpstr>Tab 5 sort kol 13 vece zarade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Petrana Odavic</dc:creator>
  <cp:lastModifiedBy>Verica Nadjalin</cp:lastModifiedBy>
  <dcterms:created xsi:type="dcterms:W3CDTF">2014-02-18T11:43:15Z</dcterms:created>
  <dcterms:modified xsi:type="dcterms:W3CDTF">2016-09-19T12:35:01Z</dcterms:modified>
</cp:coreProperties>
</file>