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0755" windowHeight="9015"/>
  </bookViews>
  <sheets>
    <sheet name="Tabela 2 sort kol 5 i 10" sheetId="1" r:id="rId1"/>
    <sheet name="Tabela 2 sort kol 7 i 8" sheetId="2" r:id="rId2"/>
  </sheets>
  <externalReferences>
    <externalReference r:id="rId3"/>
    <externalReference r:id="rId4"/>
  </externalReferences>
  <definedNames>
    <definedName name="___tab1" localSheetId="1">#REF!</definedName>
    <definedName name="___tab1">#REF!</definedName>
    <definedName name="___tab2" localSheetId="1">#REF!</definedName>
    <definedName name="___tab2">#REF!</definedName>
    <definedName name="___tab3" localSheetId="1">#REF!</definedName>
    <definedName name="___tab3">#REF!</definedName>
    <definedName name="___tab4" localSheetId="1">#REF!</definedName>
    <definedName name="___tab4">#REF!</definedName>
    <definedName name="_tab1" localSheetId="1">#REF!</definedName>
    <definedName name="_tab1">#REF!</definedName>
    <definedName name="_tab2" localSheetId="1">#REF!</definedName>
    <definedName name="_tab2">#REF!</definedName>
    <definedName name="_tab3" localSheetId="1">#REF!</definedName>
    <definedName name="_tab3">#REF!</definedName>
    <definedName name="_tab4" localSheetId="1">#REF!</definedName>
    <definedName name="_tab4">#REF!</definedName>
    <definedName name="brsaop">[1]Par!$G$2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OVI" localSheetId="1">#REF!</definedName>
    <definedName name="NOVI">#REF!</definedName>
    <definedName name="oblast">[1]Par!$D$2</definedName>
    <definedName name="Okruzi1" localSheetId="1">[2]Opštine!#REF!</definedName>
    <definedName name="Okruzi1">[2]Opštine!#REF!</definedName>
    <definedName name="_xlnm.Print_Area" localSheetId="0">'Tabela 2 sort kol 5 i 10'!$A$1:$J$53</definedName>
    <definedName name="_xlnm.Print_Area" localSheetId="1">'Tabela 2 sort kol 7 i 8'!$A$1:$J$53</definedName>
    <definedName name="zaNaslov">[1]Par!$F$8</definedName>
    <definedName name="zaPecat">[1]Par!$G$4</definedName>
    <definedName name="ЗДЕНКА" localSheetId="1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J53" i="2" l="1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E54" i="2" l="1"/>
  <c r="H39" i="2"/>
  <c r="G39" i="2"/>
  <c r="F39" i="2"/>
  <c r="H50" i="2"/>
  <c r="G50" i="2"/>
  <c r="F50" i="2"/>
  <c r="H20" i="2"/>
  <c r="G20" i="2"/>
  <c r="F20" i="2"/>
  <c r="H44" i="2"/>
  <c r="G44" i="2"/>
  <c r="F44" i="2"/>
  <c r="H11" i="2"/>
  <c r="G11" i="2"/>
  <c r="F11" i="2"/>
  <c r="H51" i="2"/>
  <c r="G51" i="2"/>
  <c r="F51" i="2"/>
  <c r="H42" i="2"/>
  <c r="G42" i="2"/>
  <c r="F42" i="2"/>
  <c r="H43" i="2"/>
  <c r="G43" i="2"/>
  <c r="F43" i="2"/>
  <c r="H24" i="2"/>
  <c r="G24" i="2"/>
  <c r="F24" i="2"/>
  <c r="H28" i="2"/>
  <c r="G28" i="2"/>
  <c r="F28" i="2"/>
  <c r="H32" i="2"/>
  <c r="G32" i="2"/>
  <c r="F32" i="2"/>
  <c r="H49" i="2"/>
  <c r="G49" i="2"/>
  <c r="F49" i="2"/>
  <c r="H34" i="2"/>
  <c r="G34" i="2"/>
  <c r="F34" i="2"/>
  <c r="H36" i="2"/>
  <c r="G36" i="2"/>
  <c r="F36" i="2"/>
  <c r="H19" i="2"/>
  <c r="G19" i="2"/>
  <c r="F19" i="2"/>
  <c r="H16" i="2"/>
  <c r="G16" i="2"/>
  <c r="F16" i="2"/>
  <c r="H25" i="2"/>
  <c r="G25" i="2"/>
  <c r="F25" i="2"/>
  <c r="H41" i="2"/>
  <c r="G41" i="2"/>
  <c r="F41" i="2"/>
  <c r="H12" i="2"/>
  <c r="G12" i="2"/>
  <c r="F12" i="2"/>
  <c r="H52" i="2"/>
  <c r="G52" i="2"/>
  <c r="F52" i="2"/>
  <c r="H10" i="2"/>
  <c r="G10" i="2"/>
  <c r="F10" i="2"/>
  <c r="H21" i="2"/>
  <c r="G21" i="2"/>
  <c r="F21" i="2"/>
  <c r="H13" i="2"/>
  <c r="G13" i="2"/>
  <c r="F13" i="2"/>
  <c r="H9" i="2"/>
  <c r="G9" i="2"/>
  <c r="F9" i="2"/>
  <c r="H17" i="2"/>
  <c r="G17" i="2"/>
  <c r="F17" i="2"/>
  <c r="H22" i="2"/>
  <c r="G22" i="2"/>
  <c r="F22" i="2"/>
  <c r="H14" i="2"/>
  <c r="G14" i="2"/>
  <c r="F14" i="2"/>
  <c r="H48" i="2"/>
  <c r="G48" i="2"/>
  <c r="F48" i="2"/>
  <c r="H46" i="2"/>
  <c r="G46" i="2"/>
  <c r="F46" i="2"/>
  <c r="H29" i="2"/>
  <c r="G29" i="2"/>
  <c r="F29" i="2"/>
  <c r="H35" i="2"/>
  <c r="G35" i="2"/>
  <c r="F35" i="2"/>
  <c r="H33" i="2"/>
  <c r="G33" i="2"/>
  <c r="F33" i="2"/>
  <c r="H53" i="2"/>
  <c r="G53" i="2"/>
  <c r="F53" i="2"/>
  <c r="H27" i="2"/>
  <c r="G27" i="2"/>
  <c r="F27" i="2"/>
  <c r="H31" i="2"/>
  <c r="G31" i="2"/>
  <c r="F31" i="2"/>
  <c r="H40" i="2"/>
  <c r="G40" i="2"/>
  <c r="F40" i="2"/>
  <c r="H38" i="2"/>
  <c r="G38" i="2"/>
  <c r="F38" i="2"/>
  <c r="H15" i="2"/>
  <c r="G15" i="2"/>
  <c r="F15" i="2"/>
  <c r="H47" i="2"/>
  <c r="G47" i="2"/>
  <c r="F47" i="2"/>
  <c r="H37" i="2"/>
  <c r="G37" i="2"/>
  <c r="F37" i="2"/>
  <c r="H18" i="2"/>
  <c r="G18" i="2"/>
  <c r="F18" i="2"/>
  <c r="H45" i="2"/>
  <c r="G45" i="2"/>
  <c r="F45" i="2"/>
  <c r="H23" i="2"/>
  <c r="G23" i="2"/>
  <c r="F23" i="2"/>
  <c r="H30" i="2"/>
  <c r="G30" i="2"/>
  <c r="F30" i="2"/>
  <c r="H26" i="2"/>
  <c r="G26" i="2"/>
  <c r="F26" i="2"/>
  <c r="H8" i="2"/>
  <c r="G8" i="2"/>
  <c r="F8" i="2"/>
  <c r="H7" i="2"/>
  <c r="G7" i="2"/>
  <c r="F7" i="2"/>
  <c r="E54" i="1"/>
  <c r="J53" i="1"/>
  <c r="I53" i="1"/>
  <c r="H53" i="1"/>
  <c r="G53" i="1"/>
  <c r="F53" i="1"/>
  <c r="J52" i="1"/>
  <c r="I52" i="1"/>
  <c r="H52" i="1"/>
  <c r="G52" i="1"/>
  <c r="F52" i="1"/>
  <c r="J51" i="1"/>
  <c r="I51" i="1"/>
  <c r="H51" i="1"/>
  <c r="G51" i="1"/>
  <c r="F51" i="1"/>
  <c r="J50" i="1"/>
  <c r="I50" i="1"/>
  <c r="H50" i="1"/>
  <c r="G50" i="1"/>
  <c r="F50" i="1"/>
  <c r="J49" i="1"/>
  <c r="I49" i="1"/>
  <c r="H49" i="1"/>
  <c r="G49" i="1"/>
  <c r="F49" i="1"/>
  <c r="J48" i="1"/>
  <c r="I48" i="1"/>
  <c r="H48" i="1"/>
  <c r="G48" i="1"/>
  <c r="F48" i="1"/>
  <c r="J46" i="1"/>
  <c r="I46" i="1"/>
  <c r="H46" i="1"/>
  <c r="G46" i="1"/>
  <c r="F46" i="1"/>
  <c r="J47" i="1"/>
  <c r="I47" i="1"/>
  <c r="H47" i="1"/>
  <c r="G47" i="1"/>
  <c r="F47" i="1"/>
  <c r="J45" i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42" i="1"/>
  <c r="I42" i="1"/>
  <c r="H42" i="1"/>
  <c r="G42" i="1"/>
  <c r="F42" i="1"/>
  <c r="J41" i="1"/>
  <c r="I41" i="1"/>
  <c r="H41" i="1"/>
  <c r="G41" i="1"/>
  <c r="F41" i="1"/>
  <c r="J40" i="1"/>
  <c r="I40" i="1"/>
  <c r="H40" i="1"/>
  <c r="G40" i="1"/>
  <c r="F40" i="1"/>
  <c r="J38" i="1"/>
  <c r="I38" i="1"/>
  <c r="H38" i="1"/>
  <c r="G38" i="1"/>
  <c r="F38" i="1"/>
  <c r="J39" i="1"/>
  <c r="I39" i="1"/>
  <c r="H39" i="1"/>
  <c r="G39" i="1"/>
  <c r="F39" i="1"/>
  <c r="J37" i="1"/>
  <c r="I37" i="1"/>
  <c r="H37" i="1"/>
  <c r="G37" i="1"/>
  <c r="F37" i="1"/>
  <c r="J36" i="1"/>
  <c r="I36" i="1"/>
  <c r="H36" i="1"/>
  <c r="G36" i="1"/>
  <c r="F36" i="1"/>
  <c r="J35" i="1"/>
  <c r="I35" i="1"/>
  <c r="H35" i="1"/>
  <c r="G35" i="1"/>
  <c r="F35" i="1"/>
  <c r="J34" i="1"/>
  <c r="I34" i="1"/>
  <c r="H34" i="1"/>
  <c r="G34" i="1"/>
  <c r="F34" i="1"/>
  <c r="J33" i="1"/>
  <c r="I33" i="1"/>
  <c r="H33" i="1"/>
  <c r="G33" i="1"/>
  <c r="F33" i="1"/>
  <c r="J32" i="1"/>
  <c r="I32" i="1"/>
  <c r="H32" i="1"/>
  <c r="G32" i="1"/>
  <c r="F32" i="1"/>
  <c r="J31" i="1"/>
  <c r="I31" i="1"/>
  <c r="H31" i="1"/>
  <c r="G31" i="1"/>
  <c r="F31" i="1"/>
  <c r="J29" i="1"/>
  <c r="I29" i="1"/>
  <c r="H29" i="1"/>
  <c r="G29" i="1"/>
  <c r="F29" i="1"/>
  <c r="J30" i="1"/>
  <c r="I30" i="1"/>
  <c r="H30" i="1"/>
  <c r="G30" i="1"/>
  <c r="F30" i="1"/>
  <c r="J28" i="1"/>
  <c r="I28" i="1"/>
  <c r="H28" i="1"/>
  <c r="G28" i="1"/>
  <c r="F28" i="1"/>
  <c r="J27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1" i="1"/>
  <c r="I21" i="1"/>
  <c r="H21" i="1"/>
  <c r="G21" i="1"/>
  <c r="F21" i="1"/>
  <c r="J20" i="1"/>
  <c r="I20" i="1"/>
  <c r="H20" i="1"/>
  <c r="G20" i="1"/>
  <c r="F20" i="1"/>
  <c r="J19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  <c r="J16" i="1"/>
  <c r="I16" i="1"/>
  <c r="H16" i="1"/>
  <c r="G16" i="1"/>
  <c r="F16" i="1"/>
  <c r="J14" i="1"/>
  <c r="I14" i="1"/>
  <c r="H14" i="1"/>
  <c r="G14" i="1"/>
  <c r="F14" i="1"/>
  <c r="J15" i="1"/>
  <c r="I15" i="1"/>
  <c r="H15" i="1"/>
  <c r="G15" i="1"/>
  <c r="F15" i="1"/>
  <c r="J13" i="1"/>
  <c r="I13" i="1"/>
  <c r="H13" i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J9" i="1"/>
  <c r="I9" i="1"/>
  <c r="H9" i="1"/>
  <c r="G9" i="1"/>
  <c r="F9" i="1"/>
  <c r="J8" i="1"/>
  <c r="I8" i="1"/>
  <c r="H8" i="1"/>
  <c r="G8" i="1"/>
  <c r="F8" i="1"/>
  <c r="H7" i="1"/>
  <c r="G7" i="1"/>
  <c r="F7" i="1"/>
</calcChain>
</file>

<file path=xl/sharedStrings.xml><?xml version="1.0" encoding="utf-8"?>
<sst xmlns="http://schemas.openxmlformats.org/spreadsheetml/2006/main" count="214" uniqueCount="66">
  <si>
    <t xml:space="preserve">ПРОСЕЧНЕ НЕТО ЗАРАДЕ ПО ЗАПОСЛЕНОМ У  2012. И 2013. ГОДИНИ ПО ЈЕДИНИЦАМА ЛОКАЛНЕ САМОУПРАВЕ У АП ВОЈВОДИНИ </t>
  </si>
  <si>
    <t>Табела 2</t>
  </si>
  <si>
    <t>РАНГ</t>
  </si>
  <si>
    <t xml:space="preserve">Степен
 развијености 
 </t>
  </si>
  <si>
    <t>ГРАД - ОПШТИНА</t>
  </si>
  <si>
    <t>ПРОСЕЧНЕ ЗАРАДЕ БЕЗ ПОРЕЗА И ДОПРИНОСА ПО ЗАПОСЛЕНОМ</t>
  </si>
  <si>
    <t>РСД</t>
  </si>
  <si>
    <r>
      <rPr>
        <b/>
        <sz val="10"/>
        <color indexed="8"/>
        <rFont val="Calibri"/>
        <family val="2"/>
      </rPr>
      <t xml:space="preserve">% номиналног </t>
    </r>
    <r>
      <rPr>
        <sz val="10"/>
        <color indexed="8"/>
        <rFont val="Calibri"/>
        <family val="2"/>
      </rPr>
      <t xml:space="preserve"> раста/пада</t>
    </r>
  </si>
  <si>
    <r>
      <rPr>
        <b/>
        <sz val="10"/>
        <color indexed="8"/>
        <rFont val="Calibri"/>
        <family val="2"/>
      </rPr>
      <t xml:space="preserve">% реалног </t>
    </r>
    <r>
      <rPr>
        <sz val="10"/>
        <color indexed="8"/>
        <rFont val="Calibri"/>
        <family val="2"/>
      </rPr>
      <t>раста/пада</t>
    </r>
  </si>
  <si>
    <r>
      <rPr>
        <b/>
        <sz val="10"/>
        <color indexed="8"/>
        <rFont val="Calibri"/>
        <family val="2"/>
      </rPr>
      <t>% одступања</t>
    </r>
    <r>
      <rPr>
        <sz val="10"/>
        <color indexed="8"/>
        <rFont val="Calibri"/>
        <family val="2"/>
      </rPr>
      <t xml:space="preserve"> у односу на </t>
    </r>
    <r>
      <rPr>
        <b/>
        <sz val="10"/>
        <color indexed="8"/>
        <rFont val="Calibri"/>
        <family val="2"/>
      </rPr>
      <t>просек Србије</t>
    </r>
  </si>
  <si>
    <r>
      <t xml:space="preserve">Номинална </t>
    </r>
    <r>
      <rPr>
        <b/>
        <sz val="9"/>
        <color indexed="8"/>
        <rFont val="Calibri"/>
        <family val="2"/>
      </rPr>
      <t>разлика у односу на просек Србије</t>
    </r>
  </si>
  <si>
    <t>I-XII 2012.</t>
  </si>
  <si>
    <t>I-XII 2013.</t>
  </si>
  <si>
    <r>
      <rPr>
        <b/>
        <sz val="9"/>
        <color indexed="8"/>
        <rFont val="Calibri"/>
        <family val="2"/>
      </rPr>
      <t>Номиналан раст/пад</t>
    </r>
    <r>
      <rPr>
        <sz val="9"/>
        <color indexed="8"/>
        <rFont val="Calibri"/>
        <family val="2"/>
      </rPr>
      <t xml:space="preserve">
</t>
    </r>
  </si>
  <si>
    <t xml:space="preserve">РЕПУБЛИКА СРБИЈА </t>
  </si>
  <si>
    <t>Регион Војводине НСТЈ-2</t>
  </si>
  <si>
    <t>I</t>
  </si>
  <si>
    <t>Вршац</t>
  </si>
  <si>
    <t>Панчево - град</t>
  </si>
  <si>
    <t>Нови Сад - град</t>
  </si>
  <si>
    <t>Бачка Паланка</t>
  </si>
  <si>
    <t>Беочин</t>
  </si>
  <si>
    <t>Пећинци</t>
  </si>
  <si>
    <t>II</t>
  </si>
  <si>
    <t>Апатин</t>
  </si>
  <si>
    <t>Сента</t>
  </si>
  <si>
    <t>Зрењанин - град</t>
  </si>
  <si>
    <t>III</t>
  </si>
  <si>
    <t>Ковин</t>
  </si>
  <si>
    <t>Кањижа</t>
  </si>
  <si>
    <t>Сремска Митровица - град</t>
  </si>
  <si>
    <t>Шид</t>
  </si>
  <si>
    <t>Суботица - град</t>
  </si>
  <si>
    <t>Врбас</t>
  </si>
  <si>
    <t>Жабаљ</t>
  </si>
  <si>
    <t>Кула</t>
  </si>
  <si>
    <t>Бечеј</t>
  </si>
  <si>
    <t>Нови Кнежевац</t>
  </si>
  <si>
    <t>Оџаци</t>
  </si>
  <si>
    <t>IV</t>
  </si>
  <si>
    <t>Житиште</t>
  </si>
  <si>
    <t>Рума</t>
  </si>
  <si>
    <t>Бачка Топола</t>
  </si>
  <si>
    <t>Кикинда</t>
  </si>
  <si>
    <t>Сомбор - град</t>
  </si>
  <si>
    <t>Опово</t>
  </si>
  <si>
    <t>Нова Црња</t>
  </si>
  <si>
    <t>Србобран</t>
  </si>
  <si>
    <t>Инђија</t>
  </si>
  <si>
    <t>Ада</t>
  </si>
  <si>
    <t>Ириг</t>
  </si>
  <si>
    <t>Чока</t>
  </si>
  <si>
    <t>Стара Пазова</t>
  </si>
  <si>
    <t>Сремски Карловци</t>
  </si>
  <si>
    <t>Сечањ</t>
  </si>
  <si>
    <t>Нови Бечеј</t>
  </si>
  <si>
    <t>Мали Иђош</t>
  </si>
  <si>
    <t>Бела Црква</t>
  </si>
  <si>
    <t>Темерин</t>
  </si>
  <si>
    <t>Тител</t>
  </si>
  <si>
    <t>Бач</t>
  </si>
  <si>
    <t>Бачки Петровац</t>
  </si>
  <si>
    <t>Алибунар</t>
  </si>
  <si>
    <t>Ковачица</t>
  </si>
  <si>
    <t>Пландиште</t>
  </si>
  <si>
    <t>provera: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</si>
</sst>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D_i_n_._-;\-* #,##0.00\ _D_i_n_._-;_-* &quot;-&quot;??\ _D_i_n_._-;_-@_-"/>
    <numFmt numFmtId="165" formatCode="0.0%"/>
    <numFmt numFmtId="166" formatCode="_-* #,##0\ _D_i_n_._-;\-* #,##0\ _D_i_n_._-;_-* &quot;-&quot;??\ _D_i_n_.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  <scheme val="minor"/>
    </font>
    <font>
      <i/>
      <sz val="11"/>
      <name val="Calibri"/>
      <family val="2"/>
    </font>
    <font>
      <sz val="10"/>
      <name val="Arial"/>
      <family val="2"/>
      <charset val="238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Verdana"/>
      <family val="2"/>
      <charset val="238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4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16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 textRotation="90" wrapText="1"/>
    </xf>
    <xf numFmtId="0" fontId="3" fillId="0" borderId="21" xfId="1" applyFont="1" applyBorder="1" applyAlignment="1" applyProtection="1">
      <alignment horizontal="center" vertical="center" wrapText="1"/>
    </xf>
    <xf numFmtId="0" fontId="3" fillId="0" borderId="22" xfId="1" applyFont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 vertical="center" wrapText="1"/>
    </xf>
    <xf numFmtId="0" fontId="10" fillId="0" borderId="21" xfId="1" applyFont="1" applyFill="1" applyBorder="1" applyAlignment="1" applyProtection="1">
      <alignment horizontal="center" vertical="center" wrapText="1"/>
    </xf>
    <xf numFmtId="0" fontId="3" fillId="0" borderId="20" xfId="1" applyFont="1" applyFill="1" applyBorder="1" applyAlignment="1" applyProtection="1">
      <alignment horizontal="center" vertical="center" wrapText="1"/>
    </xf>
    <xf numFmtId="3" fontId="10" fillId="0" borderId="24" xfId="1" applyNumberFormat="1" applyFont="1" applyFill="1" applyBorder="1" applyAlignment="1" applyProtection="1">
      <alignment horizontal="right" vertical="center"/>
    </xf>
    <xf numFmtId="3" fontId="10" fillId="0" borderId="20" xfId="1" applyNumberFormat="1" applyFont="1" applyFill="1" applyBorder="1" applyAlignment="1" applyProtection="1">
      <alignment horizontal="right" vertical="center"/>
    </xf>
    <xf numFmtId="165" fontId="10" fillId="0" borderId="21" xfId="1" applyNumberFormat="1" applyFont="1" applyFill="1" applyBorder="1" applyAlignment="1" applyProtection="1">
      <alignment horizontal="right" vertical="center"/>
    </xf>
    <xf numFmtId="9" fontId="11" fillId="0" borderId="19" xfId="0" applyNumberFormat="1" applyFont="1" applyFill="1" applyBorder="1" applyAlignment="1" applyProtection="1">
      <alignment horizontal="right" vertical="center"/>
    </xf>
    <xf numFmtId="3" fontId="10" fillId="0" borderId="20" xfId="0" applyNumberFormat="1" applyFont="1" applyFill="1" applyBorder="1" applyAlignment="1" applyProtection="1">
      <alignment horizontal="right"/>
    </xf>
    <xf numFmtId="0" fontId="3" fillId="0" borderId="0" xfId="0" applyFont="1" applyFill="1" applyBorder="1"/>
    <xf numFmtId="0" fontId="12" fillId="0" borderId="0" xfId="0" applyFont="1" applyBorder="1" applyAlignment="1">
      <alignment horizontal="left"/>
    </xf>
    <xf numFmtId="166" fontId="12" fillId="0" borderId="0" xfId="3" applyNumberFormat="1" applyFont="1" applyFill="1" applyBorder="1" applyAlignment="1">
      <alignment horizontal="right" indent="1"/>
    </xf>
    <xf numFmtId="166" fontId="12" fillId="0" borderId="0" xfId="3" applyNumberFormat="1" applyFont="1" applyBorder="1" applyAlignment="1">
      <alignment horizontal="right" indent="1"/>
    </xf>
    <xf numFmtId="3" fontId="10" fillId="0" borderId="23" xfId="1" applyNumberFormat="1" applyFont="1" applyFill="1" applyBorder="1" applyAlignment="1" applyProtection="1">
      <alignment horizontal="right" vertical="center"/>
    </xf>
    <xf numFmtId="165" fontId="13" fillId="0" borderId="21" xfId="0" applyNumberFormat="1" applyFont="1" applyFill="1" applyBorder="1" applyAlignment="1" applyProtection="1">
      <alignment horizontal="right" vertical="center"/>
    </xf>
    <xf numFmtId="3" fontId="10" fillId="0" borderId="25" xfId="0" applyNumberFormat="1" applyFont="1" applyFill="1" applyBorder="1" applyAlignment="1" applyProtection="1">
      <alignment horizontal="right"/>
    </xf>
    <xf numFmtId="0" fontId="12" fillId="0" borderId="0" xfId="0" applyFont="1" applyBorder="1" applyAlignment="1">
      <alignment horizontal="left" indent="1"/>
    </xf>
    <xf numFmtId="0" fontId="9" fillId="0" borderId="2" xfId="1" applyFont="1" applyFill="1" applyBorder="1" applyAlignment="1" applyProtection="1">
      <alignment horizontal="center"/>
    </xf>
    <xf numFmtId="0" fontId="9" fillId="0" borderId="26" xfId="4" applyFont="1" applyFill="1" applyBorder="1" applyAlignment="1">
      <alignment horizontal="center"/>
    </xf>
    <xf numFmtId="3" fontId="9" fillId="0" borderId="4" xfId="4" applyNumberFormat="1" applyFont="1" applyFill="1" applyBorder="1" applyAlignment="1">
      <alignment horizontal="right" vertical="center"/>
    </xf>
    <xf numFmtId="3" fontId="10" fillId="0" borderId="13" xfId="1" applyNumberFormat="1" applyFont="1" applyFill="1" applyBorder="1" applyAlignment="1" applyProtection="1">
      <alignment horizontal="right" vertical="center"/>
    </xf>
    <xf numFmtId="165" fontId="10" fillId="0" borderId="12" xfId="1" applyNumberFormat="1" applyFont="1" applyFill="1" applyBorder="1" applyAlignment="1" applyProtection="1">
      <alignment horizontal="right" vertical="center"/>
    </xf>
    <xf numFmtId="165" fontId="11" fillId="0" borderId="27" xfId="0" applyNumberFormat="1" applyFont="1" applyFill="1" applyBorder="1" applyAlignment="1" applyProtection="1">
      <alignment horizontal="right" vertical="center"/>
    </xf>
    <xf numFmtId="3" fontId="9" fillId="0" borderId="28" xfId="0" applyNumberFormat="1" applyFont="1" applyFill="1" applyBorder="1" applyAlignment="1" applyProtection="1">
      <alignment horizontal="right"/>
    </xf>
    <xf numFmtId="0" fontId="15" fillId="0" borderId="0" xfId="0" applyFont="1" applyBorder="1" applyAlignment="1">
      <alignment horizontal="left" vertical="center"/>
    </xf>
    <xf numFmtId="166" fontId="15" fillId="0" borderId="0" xfId="3" applyNumberFormat="1" applyFont="1" applyBorder="1" applyAlignment="1">
      <alignment horizontal="right" vertical="center"/>
    </xf>
    <xf numFmtId="166" fontId="15" fillId="0" borderId="0" xfId="3" applyNumberFormat="1" applyFont="1" applyBorder="1" applyAlignment="1">
      <alignment horizontal="right" indent="1"/>
    </xf>
    <xf numFmtId="0" fontId="9" fillId="0" borderId="7" xfId="1" applyFont="1" applyFill="1" applyBorder="1" applyAlignment="1" applyProtection="1">
      <alignment horizontal="center"/>
    </xf>
    <xf numFmtId="0" fontId="9" fillId="0" borderId="29" xfId="4" applyFont="1" applyFill="1" applyBorder="1" applyAlignment="1">
      <alignment horizontal="center"/>
    </xf>
    <xf numFmtId="3" fontId="9" fillId="0" borderId="9" xfId="4" applyNumberFormat="1" applyFont="1" applyFill="1" applyBorder="1" applyAlignment="1">
      <alignment horizontal="right" vertical="center"/>
    </xf>
    <xf numFmtId="3" fontId="10" fillId="0" borderId="30" xfId="1" applyNumberFormat="1" applyFont="1" applyFill="1" applyBorder="1" applyAlignment="1" applyProtection="1">
      <alignment horizontal="right" vertical="center"/>
    </xf>
    <xf numFmtId="165" fontId="10" fillId="0" borderId="7" xfId="1" applyNumberFormat="1" applyFont="1" applyFill="1" applyBorder="1" applyAlignment="1" applyProtection="1">
      <alignment horizontal="right" vertical="center"/>
    </xf>
    <xf numFmtId="165" fontId="11" fillId="0" borderId="7" xfId="0" applyNumberFormat="1" applyFont="1" applyFill="1" applyBorder="1" applyAlignment="1" applyProtection="1">
      <alignment horizontal="right" vertical="center"/>
    </xf>
    <xf numFmtId="3" fontId="9" fillId="0" borderId="30" xfId="0" applyNumberFormat="1" applyFont="1" applyFill="1" applyBorder="1" applyAlignment="1" applyProtection="1">
      <alignment horizontal="right"/>
    </xf>
    <xf numFmtId="0" fontId="2" fillId="0" borderId="0" xfId="0" applyFont="1" applyBorder="1"/>
    <xf numFmtId="0" fontId="9" fillId="0" borderId="17" xfId="1" applyFont="1" applyFill="1" applyBorder="1" applyAlignment="1" applyProtection="1">
      <alignment horizontal="center"/>
    </xf>
    <xf numFmtId="0" fontId="9" fillId="0" borderId="31" xfId="4" applyFont="1" applyFill="1" applyBorder="1" applyAlignment="1">
      <alignment horizontal="center"/>
    </xf>
    <xf numFmtId="3" fontId="9" fillId="0" borderId="16" xfId="4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 applyProtection="1">
      <alignment horizontal="right" vertical="center"/>
    </xf>
    <xf numFmtId="165" fontId="10" fillId="0" borderId="17" xfId="1" applyNumberFormat="1" applyFont="1" applyFill="1" applyBorder="1" applyAlignment="1" applyProtection="1">
      <alignment horizontal="right" vertical="center"/>
    </xf>
    <xf numFmtId="165" fontId="11" fillId="0" borderId="17" xfId="0" applyNumberFormat="1" applyFont="1" applyFill="1" applyBorder="1" applyAlignment="1" applyProtection="1">
      <alignment horizontal="right" vertical="center"/>
    </xf>
    <xf numFmtId="3" fontId="9" fillId="0" borderId="18" xfId="0" applyNumberFormat="1" applyFont="1" applyFill="1" applyBorder="1" applyAlignment="1" applyProtection="1">
      <alignment horizontal="right"/>
    </xf>
    <xf numFmtId="0" fontId="10" fillId="0" borderId="27" xfId="1" applyFont="1" applyFill="1" applyBorder="1" applyAlignment="1" applyProtection="1">
      <alignment horizontal="center"/>
    </xf>
    <xf numFmtId="0" fontId="10" fillId="0" borderId="32" xfId="4" applyFont="1" applyFill="1" applyBorder="1" applyAlignment="1">
      <alignment horizontal="center"/>
    </xf>
    <xf numFmtId="3" fontId="10" fillId="0" borderId="33" xfId="4" applyNumberFormat="1" applyFont="1" applyFill="1" applyBorder="1" applyAlignment="1">
      <alignment horizontal="right" vertical="center"/>
    </xf>
    <xf numFmtId="3" fontId="10" fillId="0" borderId="28" xfId="1" applyNumberFormat="1" applyFont="1" applyFill="1" applyBorder="1" applyAlignment="1" applyProtection="1">
      <alignment horizontal="right" vertical="center"/>
    </xf>
    <xf numFmtId="165" fontId="10" fillId="0" borderId="27" xfId="1" applyNumberFormat="1" applyFont="1" applyFill="1" applyBorder="1" applyAlignment="1" applyProtection="1">
      <alignment horizontal="right" vertical="center"/>
    </xf>
    <xf numFmtId="165" fontId="13" fillId="0" borderId="27" xfId="0" applyNumberFormat="1" applyFont="1" applyFill="1" applyBorder="1" applyAlignment="1" applyProtection="1">
      <alignment horizontal="right" vertical="center"/>
    </xf>
    <xf numFmtId="3" fontId="10" fillId="0" borderId="28" xfId="0" applyNumberFormat="1" applyFont="1" applyFill="1" applyBorder="1" applyAlignment="1" applyProtection="1">
      <alignment horizontal="right"/>
    </xf>
    <xf numFmtId="0" fontId="10" fillId="0" borderId="7" xfId="1" applyFont="1" applyFill="1" applyBorder="1" applyAlignment="1" applyProtection="1">
      <alignment horizontal="center"/>
    </xf>
    <xf numFmtId="0" fontId="10" fillId="0" borderId="29" xfId="4" applyFont="1" applyFill="1" applyBorder="1" applyAlignment="1">
      <alignment horizontal="center"/>
    </xf>
    <xf numFmtId="3" fontId="10" fillId="0" borderId="9" xfId="4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 applyProtection="1">
      <alignment horizontal="right" vertical="center"/>
    </xf>
    <xf numFmtId="3" fontId="10" fillId="0" borderId="30" xfId="0" applyNumberFormat="1" applyFont="1" applyFill="1" applyBorder="1" applyAlignment="1" applyProtection="1">
      <alignment horizontal="right"/>
    </xf>
    <xf numFmtId="166" fontId="16" fillId="0" borderId="0" xfId="3" applyNumberFormat="1" applyFont="1" applyBorder="1" applyAlignment="1">
      <alignment horizontal="right" vertical="center"/>
    </xf>
    <xf numFmtId="166" fontId="16" fillId="0" borderId="0" xfId="3" applyNumberFormat="1" applyFont="1" applyBorder="1" applyAlignment="1">
      <alignment horizontal="right" indent="1"/>
    </xf>
    <xf numFmtId="0" fontId="10" fillId="0" borderId="17" xfId="1" applyFont="1" applyFill="1" applyBorder="1" applyAlignment="1" applyProtection="1">
      <alignment horizontal="center"/>
    </xf>
    <xf numFmtId="0" fontId="10" fillId="0" borderId="31" xfId="4" applyFont="1" applyFill="1" applyBorder="1" applyAlignment="1">
      <alignment horizontal="center"/>
    </xf>
    <xf numFmtId="3" fontId="10" fillId="0" borderId="16" xfId="4" applyNumberFormat="1" applyFont="1" applyFill="1" applyBorder="1" applyAlignment="1">
      <alignment horizontal="right" vertical="center"/>
    </xf>
    <xf numFmtId="165" fontId="13" fillId="0" borderId="17" xfId="0" applyNumberFormat="1" applyFont="1" applyFill="1" applyBorder="1" applyAlignment="1" applyProtection="1">
      <alignment horizontal="right" vertical="center"/>
    </xf>
    <xf numFmtId="3" fontId="10" fillId="0" borderId="18" xfId="0" applyNumberFormat="1" applyFont="1" applyFill="1" applyBorder="1" applyAlignment="1" applyProtection="1">
      <alignment horizontal="righ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/>
    </xf>
    <xf numFmtId="0" fontId="10" fillId="0" borderId="26" xfId="4" applyFont="1" applyFill="1" applyBorder="1" applyAlignment="1">
      <alignment horizontal="center"/>
    </xf>
    <xf numFmtId="3" fontId="10" fillId="0" borderId="4" xfId="4" applyNumberFormat="1" applyFont="1" applyFill="1" applyBorder="1" applyAlignment="1">
      <alignment horizontal="right" vertical="center"/>
    </xf>
    <xf numFmtId="0" fontId="3" fillId="0" borderId="34" xfId="0" applyFont="1" applyBorder="1"/>
    <xf numFmtId="0" fontId="3" fillId="0" borderId="35" xfId="1" applyFont="1" applyFill="1" applyBorder="1" applyAlignment="1" applyProtection="1">
      <alignment horizontal="center" vertical="center" wrapText="1"/>
    </xf>
    <xf numFmtId="0" fontId="3" fillId="0" borderId="36" xfId="1" applyFont="1" applyBorder="1" applyAlignment="1" applyProtection="1">
      <alignment horizontal="center" vertical="center" wrapText="1"/>
    </xf>
    <xf numFmtId="3" fontId="10" fillId="0" borderId="1" xfId="1" applyNumberFormat="1" applyFont="1" applyFill="1" applyBorder="1" applyAlignment="1" applyProtection="1">
      <alignment horizontal="right" vertical="center"/>
    </xf>
    <xf numFmtId="3" fontId="10" fillId="0" borderId="5" xfId="1" applyNumberFormat="1" applyFont="1" applyFill="1" applyBorder="1" applyAlignment="1" applyProtection="1">
      <alignment horizontal="right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165" fontId="10" fillId="0" borderId="37" xfId="1" applyNumberFormat="1" applyFont="1" applyFill="1" applyBorder="1" applyAlignment="1" applyProtection="1">
      <alignment horizontal="right" vertical="center"/>
    </xf>
    <xf numFmtId="165" fontId="10" fillId="0" borderId="38" xfId="1" applyNumberFormat="1" applyFont="1" applyFill="1" applyBorder="1" applyAlignment="1" applyProtection="1">
      <alignment horizontal="right" vertical="center"/>
    </xf>
    <xf numFmtId="165" fontId="10" fillId="0" borderId="39" xfId="1" applyNumberFormat="1" applyFont="1" applyFill="1" applyBorder="1" applyAlignment="1" applyProtection="1">
      <alignment horizontal="right" vertical="center"/>
    </xf>
    <xf numFmtId="165" fontId="10" fillId="0" borderId="40" xfId="1" applyNumberFormat="1" applyFont="1" applyFill="1" applyBorder="1" applyAlignment="1" applyProtection="1">
      <alignment horizontal="right" vertical="center"/>
    </xf>
    <xf numFmtId="165" fontId="10" fillId="0" borderId="35" xfId="1" applyNumberFormat="1" applyFont="1" applyFill="1" applyBorder="1" applyAlignment="1" applyProtection="1">
      <alignment horizontal="right" vertical="center"/>
    </xf>
    <xf numFmtId="165" fontId="18" fillId="0" borderId="40" xfId="1" applyNumberFormat="1" applyFont="1" applyFill="1" applyBorder="1" applyAlignment="1" applyProtection="1">
      <alignment horizontal="right" vertical="center"/>
    </xf>
    <xf numFmtId="165" fontId="18" fillId="0" borderId="35" xfId="1" applyNumberFormat="1" applyFont="1" applyFill="1" applyBorder="1" applyAlignment="1" applyProtection="1">
      <alignment horizontal="right" vertical="center"/>
    </xf>
    <xf numFmtId="3" fontId="10" fillId="0" borderId="10" xfId="4" applyNumberFormat="1" applyFont="1" applyFill="1" applyBorder="1" applyAlignment="1">
      <alignment horizontal="right" vertical="center"/>
    </xf>
    <xf numFmtId="3" fontId="10" fillId="0" borderId="41" xfId="4" applyNumberFormat="1" applyFont="1" applyFill="1" applyBorder="1" applyAlignment="1">
      <alignment horizontal="right" vertical="center"/>
    </xf>
    <xf numFmtId="3" fontId="10" fillId="0" borderId="42" xfId="4" applyNumberFormat="1" applyFont="1" applyFill="1" applyBorder="1" applyAlignment="1">
      <alignment horizontal="right" vertical="center"/>
    </xf>
    <xf numFmtId="3" fontId="10" fillId="0" borderId="43" xfId="4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0" fillId="0" borderId="44" xfId="4" applyFont="1" applyFill="1" applyBorder="1" applyAlignment="1">
      <alignment horizontal="left" indent="2"/>
    </xf>
    <xf numFmtId="0" fontId="10" fillId="0" borderId="30" xfId="4" applyFont="1" applyFill="1" applyBorder="1" applyAlignment="1">
      <alignment horizontal="left" indent="2"/>
    </xf>
    <xf numFmtId="0" fontId="10" fillId="0" borderId="28" xfId="4" applyFont="1" applyFill="1" applyBorder="1" applyAlignment="1">
      <alignment horizontal="left" indent="2"/>
    </xf>
    <xf numFmtId="0" fontId="10" fillId="0" borderId="18" xfId="4" applyFont="1" applyFill="1" applyBorder="1" applyAlignment="1">
      <alignment horizontal="left" indent="2"/>
    </xf>
    <xf numFmtId="3" fontId="9" fillId="0" borderId="10" xfId="4" applyNumberFormat="1" applyFont="1" applyFill="1" applyBorder="1" applyAlignment="1">
      <alignment horizontal="right" vertical="center"/>
    </xf>
    <xf numFmtId="3" fontId="9" fillId="0" borderId="41" xfId="4" applyNumberFormat="1" applyFont="1" applyFill="1" applyBorder="1" applyAlignment="1">
      <alignment horizontal="right" vertical="center"/>
    </xf>
    <xf numFmtId="3" fontId="9" fillId="0" borderId="43" xfId="4" applyNumberFormat="1" applyFont="1" applyFill="1" applyBorder="1" applyAlignment="1">
      <alignment horizontal="right" vertical="center"/>
    </xf>
    <xf numFmtId="0" fontId="9" fillId="0" borderId="44" xfId="4" applyFont="1" applyFill="1" applyBorder="1" applyAlignment="1">
      <alignment horizontal="left" indent="2"/>
    </xf>
    <xf numFmtId="0" fontId="9" fillId="0" borderId="30" xfId="4" applyFont="1" applyFill="1" applyBorder="1" applyAlignment="1">
      <alignment horizontal="left" indent="2"/>
    </xf>
    <xf numFmtId="0" fontId="9" fillId="0" borderId="18" xfId="4" applyFont="1" applyFill="1" applyBorder="1" applyAlignment="1">
      <alignment horizontal="left" indent="2"/>
    </xf>
    <xf numFmtId="0" fontId="20" fillId="0" borderId="45" xfId="0" applyFont="1" applyBorder="1"/>
    <xf numFmtId="0" fontId="19" fillId="0" borderId="45" xfId="0" applyFont="1" applyBorder="1"/>
    <xf numFmtId="0" fontId="21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center"/>
    </xf>
    <xf numFmtId="0" fontId="7" fillId="0" borderId="13" xfId="2" applyFont="1" applyFill="1" applyBorder="1" applyAlignment="1" applyProtection="1">
      <alignment horizontal="center" vertical="center" textRotation="90" wrapText="1"/>
    </xf>
    <xf numFmtId="0" fontId="7" fillId="0" borderId="20" xfId="2" applyFont="1" applyFill="1" applyBorder="1" applyAlignment="1" applyProtection="1">
      <alignment horizontal="center" vertical="center" textRotation="90" wrapText="1"/>
    </xf>
    <xf numFmtId="0" fontId="9" fillId="0" borderId="21" xfId="1" applyFont="1" applyFill="1" applyBorder="1" applyAlignment="1" applyProtection="1">
      <alignment horizontal="center"/>
    </xf>
    <xf numFmtId="0" fontId="9" fillId="0" borderId="22" xfId="1" applyFont="1" applyFill="1" applyBorder="1" applyAlignment="1" applyProtection="1">
      <alignment horizontal="center"/>
    </xf>
    <xf numFmtId="0" fontId="9" fillId="0" borderId="25" xfId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textRotation="90" wrapText="1"/>
    </xf>
    <xf numFmtId="0" fontId="5" fillId="0" borderId="7" xfId="1" applyFont="1" applyBorder="1" applyAlignment="1" applyProtection="1">
      <alignment horizontal="center" vertical="center" textRotation="90" wrapText="1"/>
    </xf>
    <xf numFmtId="0" fontId="5" fillId="0" borderId="14" xfId="1" applyFont="1" applyBorder="1" applyAlignment="1" applyProtection="1">
      <alignment horizontal="center" vertical="center" textRotation="90" wrapText="1"/>
    </xf>
    <xf numFmtId="0" fontId="5" fillId="0" borderId="3" xfId="1" applyFont="1" applyBorder="1" applyAlignment="1" applyProtection="1">
      <alignment horizontal="center" vertical="center" textRotation="90" wrapText="1"/>
    </xf>
    <xf numFmtId="0" fontId="5" fillId="0" borderId="8" xfId="1" applyFont="1" applyBorder="1" applyAlignment="1" applyProtection="1">
      <alignment horizontal="center" vertical="center" textRotation="90" wrapText="1"/>
    </xf>
    <xf numFmtId="0" fontId="5" fillId="0" borderId="15" xfId="1" applyFont="1" applyBorder="1" applyAlignment="1" applyProtection="1">
      <alignment horizontal="center" vertical="center" textRotation="90" wrapText="1"/>
    </xf>
    <xf numFmtId="0" fontId="2" fillId="0" borderId="4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textRotation="90" wrapText="1"/>
    </xf>
    <xf numFmtId="0" fontId="5" fillId="0" borderId="15" xfId="2" applyFont="1" applyFill="1" applyBorder="1" applyAlignment="1" applyProtection="1">
      <alignment horizontal="center" vertical="center" textRotation="90" wrapText="1"/>
    </xf>
    <xf numFmtId="0" fontId="5" fillId="0" borderId="12" xfId="1" applyFont="1" applyFill="1" applyBorder="1" applyAlignment="1" applyProtection="1">
      <alignment horizontal="center" vertical="center" textRotation="90" wrapText="1"/>
    </xf>
    <xf numFmtId="0" fontId="5" fillId="0" borderId="19" xfId="1" applyFont="1" applyFill="1" applyBorder="1" applyAlignment="1" applyProtection="1">
      <alignment horizontal="center" vertical="center" textRotation="90" wrapText="1"/>
    </xf>
  </cellXfs>
  <cellStyles count="22">
    <cellStyle name="Comma 2" xfId="3"/>
    <cellStyle name="Comma 3" xfId="5"/>
    <cellStyle name="Comma 3 2" xfId="6"/>
    <cellStyle name="Comma 4" xfId="7"/>
    <cellStyle name="Normal" xfId="0" builtinId="0"/>
    <cellStyle name="Normal 2" xfId="4"/>
    <cellStyle name="Normal 2 2" xfId="8"/>
    <cellStyle name="Normal 2 2 2" xfId="1"/>
    <cellStyle name="Normal 2 2 2 2" xfId="2"/>
    <cellStyle name="Normal 2 2 2_tabele za informaciju" xfId="9"/>
    <cellStyle name="Normal 2 2_tabele za informaciju" xfId="10"/>
    <cellStyle name="Normal 3" xfId="11"/>
    <cellStyle name="Normal 3 2" xfId="12"/>
    <cellStyle name="Normal 4" xfId="13"/>
    <cellStyle name="Normal 4 2" xfId="14"/>
    <cellStyle name="Normal 5" xfId="15"/>
    <cellStyle name="Normal 6" xfId="16"/>
    <cellStyle name="Normal 6 2" xfId="17"/>
    <cellStyle name="Normal 7" xfId="18"/>
    <cellStyle name="Percent 2" xfId="19"/>
    <cellStyle name="Percent 3" xfId="20"/>
    <cellStyle name="Percent 3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4"/>
  <sheetViews>
    <sheetView tabSelected="1" workbookViewId="0">
      <selection activeCell="M21" sqref="M21"/>
    </sheetView>
  </sheetViews>
  <sheetFormatPr defaultRowHeight="15" x14ac:dyDescent="0.25"/>
  <cols>
    <col min="1" max="1" width="4.5703125" style="1" customWidth="1"/>
    <col min="2" max="2" width="5" style="1" customWidth="1"/>
    <col min="3" max="3" width="31" style="1" customWidth="1"/>
    <col min="4" max="4" width="11.140625" style="1" customWidth="1"/>
    <col min="5" max="5" width="10" style="1" customWidth="1"/>
    <col min="6" max="6" width="9.85546875" style="1" customWidth="1"/>
    <col min="7" max="7" width="9.42578125" style="1" customWidth="1"/>
    <col min="8" max="8" width="10" style="1" customWidth="1"/>
    <col min="9" max="9" width="10" style="71" customWidth="1"/>
    <col min="10" max="10" width="9" style="1" customWidth="1"/>
    <col min="11" max="11" width="9.140625" style="1"/>
    <col min="12" max="12" width="8.28515625" style="1" customWidth="1"/>
    <col min="13" max="13" width="7.85546875" style="1" customWidth="1"/>
    <col min="14" max="14" width="12.85546875" style="1" bestFit="1" customWidth="1"/>
    <col min="15" max="16384" width="9.140625" style="1"/>
  </cols>
  <sheetData>
    <row r="1" spans="1:14" ht="39" customHeight="1" thickBot="1" x14ac:dyDescent="0.3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L1" s="104">
        <v>107.8</v>
      </c>
    </row>
    <row r="2" spans="1:14" ht="12.75" customHeight="1" thickBot="1" x14ac:dyDescent="0.3">
      <c r="A2" s="116" t="s">
        <v>1</v>
      </c>
      <c r="B2" s="116"/>
      <c r="C2" s="2"/>
      <c r="D2" s="3"/>
      <c r="E2" s="3"/>
      <c r="F2" s="3"/>
      <c r="G2" s="3"/>
      <c r="H2" s="3"/>
      <c r="I2" s="3"/>
      <c r="J2" s="3"/>
    </row>
    <row r="3" spans="1:14" ht="15" customHeight="1" thickTop="1" thickBot="1" x14ac:dyDescent="0.3">
      <c r="A3" s="117" t="s">
        <v>2</v>
      </c>
      <c r="B3" s="120" t="s">
        <v>3</v>
      </c>
      <c r="C3" s="123" t="s">
        <v>4</v>
      </c>
      <c r="D3" s="126" t="s">
        <v>5</v>
      </c>
      <c r="E3" s="126"/>
      <c r="F3" s="126"/>
      <c r="G3" s="126"/>
      <c r="H3" s="126"/>
      <c r="I3" s="126"/>
      <c r="J3" s="127"/>
    </row>
    <row r="4" spans="1:14" ht="15" customHeight="1" thickTop="1" x14ac:dyDescent="0.25">
      <c r="A4" s="118"/>
      <c r="B4" s="121"/>
      <c r="C4" s="124"/>
      <c r="D4" s="128" t="s">
        <v>6</v>
      </c>
      <c r="E4" s="128"/>
      <c r="F4" s="129"/>
      <c r="G4" s="130" t="s">
        <v>7</v>
      </c>
      <c r="H4" s="130" t="s">
        <v>8</v>
      </c>
      <c r="I4" s="132" t="s">
        <v>9</v>
      </c>
      <c r="J4" s="110" t="s">
        <v>10</v>
      </c>
    </row>
    <row r="5" spans="1:14" ht="63" customHeight="1" thickBot="1" x14ac:dyDescent="0.3">
      <c r="A5" s="119"/>
      <c r="B5" s="122"/>
      <c r="C5" s="125"/>
      <c r="D5" s="77" t="s">
        <v>11</v>
      </c>
      <c r="E5" s="4" t="s">
        <v>12</v>
      </c>
      <c r="F5" s="5" t="s">
        <v>13</v>
      </c>
      <c r="G5" s="131"/>
      <c r="H5" s="131"/>
      <c r="I5" s="133"/>
      <c r="J5" s="111"/>
    </row>
    <row r="6" spans="1:14" ht="13.5" customHeight="1" thickTop="1" thickBot="1" x14ac:dyDescent="0.3">
      <c r="A6" s="6">
        <v>1</v>
      </c>
      <c r="B6" s="7">
        <v>2</v>
      </c>
      <c r="C6" s="93">
        <v>3</v>
      </c>
      <c r="D6" s="78">
        <v>4</v>
      </c>
      <c r="E6" s="8">
        <v>5</v>
      </c>
      <c r="F6" s="8">
        <v>6</v>
      </c>
      <c r="G6" s="9">
        <v>7</v>
      </c>
      <c r="H6" s="81">
        <v>8</v>
      </c>
      <c r="I6" s="72">
        <v>9</v>
      </c>
      <c r="J6" s="10">
        <v>10</v>
      </c>
    </row>
    <row r="7" spans="1:14" s="16" customFormat="1" ht="16.5" thickTop="1" thickBot="1" x14ac:dyDescent="0.3">
      <c r="A7" s="112" t="s">
        <v>14</v>
      </c>
      <c r="B7" s="113"/>
      <c r="C7" s="114"/>
      <c r="D7" s="79">
        <v>41377</v>
      </c>
      <c r="E7" s="11">
        <v>43932</v>
      </c>
      <c r="F7" s="12">
        <f t="shared" ref="F7:F8" si="0">E7-D7</f>
        <v>2555</v>
      </c>
      <c r="G7" s="13">
        <f t="shared" ref="G7:G8" si="1">E7/D7-100%</f>
        <v>6.1749281001522549E-2</v>
      </c>
      <c r="H7" s="82">
        <f>E7/D7*100/$L$1-100%</f>
        <v>-1.5074878477251752E-2</v>
      </c>
      <c r="I7" s="14"/>
      <c r="J7" s="15"/>
      <c r="L7" s="17"/>
      <c r="M7" s="18"/>
      <c r="N7" s="19"/>
    </row>
    <row r="8" spans="1:14" s="16" customFormat="1" ht="16.5" thickTop="1" thickBot="1" x14ac:dyDescent="0.3">
      <c r="A8" s="112" t="s">
        <v>15</v>
      </c>
      <c r="B8" s="113"/>
      <c r="C8" s="114"/>
      <c r="D8" s="80">
        <v>40421</v>
      </c>
      <c r="E8" s="20">
        <v>42935</v>
      </c>
      <c r="F8" s="12">
        <f t="shared" si="0"/>
        <v>2514</v>
      </c>
      <c r="G8" s="13">
        <f t="shared" si="1"/>
        <v>6.2195393483585271E-2</v>
      </c>
      <c r="H8" s="82">
        <f t="shared" ref="H8" si="2">E8/D8*100/$L$1-100%</f>
        <v>-1.4661045005950557E-2</v>
      </c>
      <c r="I8" s="21">
        <f t="shared" ref="I8" si="3">+E8/$E$7-100%</f>
        <v>-2.2694163707548065E-2</v>
      </c>
      <c r="J8" s="22">
        <f t="shared" ref="J8" si="4">+E8-$E$7</f>
        <v>-997</v>
      </c>
      <c r="L8" s="23"/>
      <c r="M8" s="18"/>
      <c r="N8" s="19"/>
    </row>
    <row r="9" spans="1:14" ht="15.75" thickTop="1" x14ac:dyDescent="0.25">
      <c r="A9" s="24">
        <v>1</v>
      </c>
      <c r="B9" s="25" t="s">
        <v>16</v>
      </c>
      <c r="C9" s="101" t="s">
        <v>17</v>
      </c>
      <c r="D9" s="98">
        <v>49689</v>
      </c>
      <c r="E9" s="26">
        <v>52454</v>
      </c>
      <c r="F9" s="27">
        <f t="shared" ref="F9:F53" si="5">E9-D9</f>
        <v>2765</v>
      </c>
      <c r="G9" s="28">
        <f t="shared" ref="G9:G53" si="6">E9/D9-100%</f>
        <v>5.5646118859304927E-2</v>
      </c>
      <c r="H9" s="83">
        <f t="shared" ref="H9:H53" si="7">E9/D9*100/$L$1-100%</f>
        <v>-2.0736438906025167E-2</v>
      </c>
      <c r="I9" s="29">
        <f t="shared" ref="I9:I53" si="8">+E9/$E$7-100%</f>
        <v>0.19398160793954289</v>
      </c>
      <c r="J9" s="30">
        <f t="shared" ref="J9:J53" si="9">+E9-$E$7</f>
        <v>8522</v>
      </c>
      <c r="L9" s="31"/>
      <c r="M9" s="32"/>
      <c r="N9" s="33"/>
    </row>
    <row r="10" spans="1:14" s="41" customFormat="1" x14ac:dyDescent="0.25">
      <c r="A10" s="34">
        <v>2</v>
      </c>
      <c r="B10" s="35" t="s">
        <v>16</v>
      </c>
      <c r="C10" s="102" t="s">
        <v>18</v>
      </c>
      <c r="D10" s="99">
        <v>47558</v>
      </c>
      <c r="E10" s="36">
        <v>50754</v>
      </c>
      <c r="F10" s="37">
        <f t="shared" si="5"/>
        <v>3196</v>
      </c>
      <c r="G10" s="38">
        <f t="shared" si="6"/>
        <v>6.7202153160351497E-2</v>
      </c>
      <c r="H10" s="84">
        <f t="shared" si="7"/>
        <v>-1.0016555509878011E-2</v>
      </c>
      <c r="I10" s="39">
        <f t="shared" si="8"/>
        <v>0.15528544113630161</v>
      </c>
      <c r="J10" s="40">
        <f t="shared" si="9"/>
        <v>6822</v>
      </c>
      <c r="K10" s="1"/>
      <c r="L10" s="31"/>
      <c r="M10" s="32"/>
      <c r="N10" s="33"/>
    </row>
    <row r="11" spans="1:14" s="41" customFormat="1" x14ac:dyDescent="0.25">
      <c r="A11" s="34">
        <v>3</v>
      </c>
      <c r="B11" s="35" t="s">
        <v>16</v>
      </c>
      <c r="C11" s="102" t="s">
        <v>19</v>
      </c>
      <c r="D11" s="99">
        <v>47502</v>
      </c>
      <c r="E11" s="36">
        <v>50043</v>
      </c>
      <c r="F11" s="37">
        <f t="shared" si="5"/>
        <v>2541</v>
      </c>
      <c r="G11" s="38">
        <f t="shared" si="6"/>
        <v>5.349248452696731E-2</v>
      </c>
      <c r="H11" s="84">
        <f t="shared" si="7"/>
        <v>-2.2734244409121196E-2</v>
      </c>
      <c r="I11" s="39">
        <f t="shared" si="8"/>
        <v>0.13910133843212247</v>
      </c>
      <c r="J11" s="40">
        <f t="shared" si="9"/>
        <v>6111</v>
      </c>
      <c r="K11" s="1"/>
      <c r="L11" s="31"/>
      <c r="M11" s="32"/>
      <c r="N11" s="33"/>
    </row>
    <row r="12" spans="1:14" s="41" customFormat="1" x14ac:dyDescent="0.25">
      <c r="A12" s="34">
        <v>4</v>
      </c>
      <c r="B12" s="35" t="s">
        <v>16</v>
      </c>
      <c r="C12" s="102" t="s">
        <v>20</v>
      </c>
      <c r="D12" s="99">
        <v>44575</v>
      </c>
      <c r="E12" s="36">
        <v>48591</v>
      </c>
      <c r="F12" s="37">
        <f t="shared" si="5"/>
        <v>4016</v>
      </c>
      <c r="G12" s="38">
        <f t="shared" si="6"/>
        <v>9.0095344924284948E-2</v>
      </c>
      <c r="H12" s="84">
        <f t="shared" si="7"/>
        <v>1.1220171543863566E-2</v>
      </c>
      <c r="I12" s="39">
        <f t="shared" si="8"/>
        <v>0.10605025949194213</v>
      </c>
      <c r="J12" s="40">
        <f t="shared" si="9"/>
        <v>4659</v>
      </c>
      <c r="K12" s="1"/>
      <c r="L12" s="31"/>
      <c r="M12" s="32"/>
      <c r="N12" s="33"/>
    </row>
    <row r="13" spans="1:14" s="41" customFormat="1" x14ac:dyDescent="0.25">
      <c r="A13" s="34">
        <v>5</v>
      </c>
      <c r="B13" s="35" t="s">
        <v>16</v>
      </c>
      <c r="C13" s="102" t="s">
        <v>21</v>
      </c>
      <c r="D13" s="99">
        <v>46070</v>
      </c>
      <c r="E13" s="36">
        <v>48073</v>
      </c>
      <c r="F13" s="37">
        <f t="shared" si="5"/>
        <v>2003</v>
      </c>
      <c r="G13" s="38">
        <f t="shared" si="6"/>
        <v>4.3477317126112469E-2</v>
      </c>
      <c r="H13" s="84">
        <f t="shared" si="7"/>
        <v>-3.2024752202121975E-2</v>
      </c>
      <c r="I13" s="39">
        <f t="shared" si="8"/>
        <v>9.4259309842483763E-2</v>
      </c>
      <c r="J13" s="40">
        <f t="shared" si="9"/>
        <v>4141</v>
      </c>
      <c r="K13" s="1"/>
      <c r="L13" s="31"/>
      <c r="M13" s="32"/>
      <c r="N13" s="33"/>
    </row>
    <row r="14" spans="1:14" s="41" customFormat="1" x14ac:dyDescent="0.25">
      <c r="A14" s="34">
        <v>7</v>
      </c>
      <c r="B14" s="35" t="s">
        <v>23</v>
      </c>
      <c r="C14" s="102" t="s">
        <v>24</v>
      </c>
      <c r="D14" s="99">
        <v>44206</v>
      </c>
      <c r="E14" s="36">
        <v>47665</v>
      </c>
      <c r="F14" s="37">
        <f t="shared" si="5"/>
        <v>3459</v>
      </c>
      <c r="G14" s="38">
        <f t="shared" si="6"/>
        <v>7.8247296747048001E-2</v>
      </c>
      <c r="H14" s="84">
        <f t="shared" si="7"/>
        <v>2.2940329039711216E-4</v>
      </c>
      <c r="I14" s="39">
        <f t="shared" si="8"/>
        <v>8.4972229809705979E-2</v>
      </c>
      <c r="J14" s="40">
        <f t="shared" si="9"/>
        <v>3733</v>
      </c>
      <c r="K14" s="1"/>
      <c r="L14" s="31"/>
      <c r="M14" s="32"/>
      <c r="N14" s="33"/>
    </row>
    <row r="15" spans="1:14" x14ac:dyDescent="0.25">
      <c r="A15" s="34">
        <v>6</v>
      </c>
      <c r="B15" s="35" t="s">
        <v>16</v>
      </c>
      <c r="C15" s="102" t="s">
        <v>22</v>
      </c>
      <c r="D15" s="99">
        <v>42790</v>
      </c>
      <c r="E15" s="36">
        <v>46800</v>
      </c>
      <c r="F15" s="37">
        <f t="shared" si="5"/>
        <v>4010</v>
      </c>
      <c r="G15" s="38">
        <f t="shared" si="6"/>
        <v>9.3713484458985752E-2</v>
      </c>
      <c r="H15" s="84">
        <f t="shared" si="7"/>
        <v>1.4576516195719647E-2</v>
      </c>
      <c r="I15" s="39">
        <f t="shared" si="8"/>
        <v>6.5282709642174197E-2</v>
      </c>
      <c r="J15" s="40">
        <f t="shared" si="9"/>
        <v>2868</v>
      </c>
      <c r="L15" s="31"/>
      <c r="M15" s="32"/>
      <c r="N15" s="33"/>
    </row>
    <row r="16" spans="1:14" s="41" customFormat="1" ht="15.75" thickBot="1" x14ac:dyDescent="0.3">
      <c r="A16" s="42">
        <v>8</v>
      </c>
      <c r="B16" s="43" t="s">
        <v>16</v>
      </c>
      <c r="C16" s="103" t="s">
        <v>25</v>
      </c>
      <c r="D16" s="100">
        <v>43070</v>
      </c>
      <c r="E16" s="44">
        <v>44648</v>
      </c>
      <c r="F16" s="45">
        <f t="shared" si="5"/>
        <v>1578</v>
      </c>
      <c r="G16" s="46">
        <f t="shared" si="6"/>
        <v>3.6638031112143032E-2</v>
      </c>
      <c r="H16" s="86">
        <f t="shared" si="7"/>
        <v>-3.8369173365358944E-2</v>
      </c>
      <c r="I16" s="47">
        <f t="shared" si="8"/>
        <v>1.6297914959482851E-2</v>
      </c>
      <c r="J16" s="48">
        <f t="shared" si="9"/>
        <v>716</v>
      </c>
      <c r="K16" s="1"/>
      <c r="L16" s="31"/>
      <c r="M16" s="32"/>
      <c r="N16" s="33"/>
    </row>
    <row r="17" spans="1:14" s="41" customFormat="1" ht="15.75" thickTop="1" x14ac:dyDescent="0.25">
      <c r="A17" s="49">
        <v>9</v>
      </c>
      <c r="B17" s="50" t="s">
        <v>16</v>
      </c>
      <c r="C17" s="96" t="s">
        <v>26</v>
      </c>
      <c r="D17" s="91">
        <v>39538</v>
      </c>
      <c r="E17" s="51">
        <v>42635</v>
      </c>
      <c r="F17" s="52">
        <f t="shared" si="5"/>
        <v>3097</v>
      </c>
      <c r="G17" s="53">
        <f t="shared" si="6"/>
        <v>7.8329708128888731E-2</v>
      </c>
      <c r="H17" s="85">
        <f t="shared" si="7"/>
        <v>3.0585169655727995E-4</v>
      </c>
      <c r="I17" s="54">
        <f t="shared" si="8"/>
        <v>-2.9522899025767102E-2</v>
      </c>
      <c r="J17" s="55">
        <f t="shared" si="9"/>
        <v>-1297</v>
      </c>
      <c r="K17" s="1"/>
      <c r="L17" s="31"/>
      <c r="M17" s="32"/>
      <c r="N17" s="33"/>
    </row>
    <row r="18" spans="1:14" x14ac:dyDescent="0.25">
      <c r="A18" s="56">
        <v>10</v>
      </c>
      <c r="B18" s="57" t="s">
        <v>27</v>
      </c>
      <c r="C18" s="95" t="s">
        <v>28</v>
      </c>
      <c r="D18" s="90">
        <v>38431</v>
      </c>
      <c r="E18" s="58">
        <v>41522</v>
      </c>
      <c r="F18" s="37">
        <f t="shared" si="5"/>
        <v>3091</v>
      </c>
      <c r="G18" s="38">
        <f t="shared" si="6"/>
        <v>8.0429861309879946E-2</v>
      </c>
      <c r="H18" s="84">
        <f t="shared" si="7"/>
        <v>2.2540457420037185E-3</v>
      </c>
      <c r="I18" s="59">
        <f t="shared" si="8"/>
        <v>-5.4857507056359833E-2</v>
      </c>
      <c r="J18" s="60">
        <f t="shared" si="9"/>
        <v>-2410</v>
      </c>
      <c r="L18" s="31"/>
      <c r="M18" s="32"/>
      <c r="N18" s="33"/>
    </row>
    <row r="19" spans="1:14" s="41" customFormat="1" x14ac:dyDescent="0.25">
      <c r="A19" s="56">
        <v>11</v>
      </c>
      <c r="B19" s="57" t="s">
        <v>16</v>
      </c>
      <c r="C19" s="95" t="s">
        <v>29</v>
      </c>
      <c r="D19" s="90">
        <v>37879</v>
      </c>
      <c r="E19" s="58">
        <v>40460</v>
      </c>
      <c r="F19" s="37">
        <f t="shared" si="5"/>
        <v>2581</v>
      </c>
      <c r="G19" s="38">
        <f t="shared" si="6"/>
        <v>6.8138018427096769E-2</v>
      </c>
      <c r="H19" s="84">
        <f t="shared" si="7"/>
        <v>-9.1484059117840077E-3</v>
      </c>
      <c r="I19" s="59">
        <f t="shared" si="8"/>
        <v>-7.9031230082855286E-2</v>
      </c>
      <c r="J19" s="60">
        <f t="shared" si="9"/>
        <v>-3472</v>
      </c>
      <c r="K19" s="1"/>
      <c r="L19" s="31"/>
      <c r="M19" s="32"/>
      <c r="N19" s="33"/>
    </row>
    <row r="20" spans="1:14" s="41" customFormat="1" x14ac:dyDescent="0.25">
      <c r="A20" s="56">
        <v>12</v>
      </c>
      <c r="B20" s="57" t="s">
        <v>23</v>
      </c>
      <c r="C20" s="95" t="s">
        <v>30</v>
      </c>
      <c r="D20" s="90">
        <v>37725</v>
      </c>
      <c r="E20" s="58">
        <v>40134</v>
      </c>
      <c r="F20" s="37">
        <f t="shared" si="5"/>
        <v>2409</v>
      </c>
      <c r="G20" s="38">
        <f t="shared" si="6"/>
        <v>6.3856858846918385E-2</v>
      </c>
      <c r="H20" s="84">
        <f t="shared" si="7"/>
        <v>-1.3119796988016352E-2</v>
      </c>
      <c r="I20" s="59">
        <f t="shared" si="8"/>
        <v>-8.6451789128653367E-2</v>
      </c>
      <c r="J20" s="60">
        <f t="shared" si="9"/>
        <v>-3798</v>
      </c>
      <c r="K20" s="1"/>
      <c r="L20" s="31"/>
      <c r="M20" s="32"/>
      <c r="N20" s="33"/>
    </row>
    <row r="21" spans="1:14" s="41" customFormat="1" x14ac:dyDescent="0.25">
      <c r="A21" s="56">
        <v>13</v>
      </c>
      <c r="B21" s="57" t="s">
        <v>27</v>
      </c>
      <c r="C21" s="95" t="s">
        <v>31</v>
      </c>
      <c r="D21" s="90">
        <v>34530</v>
      </c>
      <c r="E21" s="58">
        <v>39944</v>
      </c>
      <c r="F21" s="37">
        <f t="shared" si="5"/>
        <v>5414</v>
      </c>
      <c r="G21" s="38">
        <f t="shared" si="6"/>
        <v>0.15679119606139591</v>
      </c>
      <c r="H21" s="84">
        <f t="shared" si="7"/>
        <v>7.3090163322259816E-2</v>
      </c>
      <c r="I21" s="59">
        <f t="shared" si="8"/>
        <v>-9.0776654830192149E-2</v>
      </c>
      <c r="J21" s="60">
        <f t="shared" si="9"/>
        <v>-3988</v>
      </c>
      <c r="K21" s="1"/>
      <c r="L21" s="31"/>
      <c r="M21" s="32"/>
      <c r="N21" s="33"/>
    </row>
    <row r="22" spans="1:14" s="41" customFormat="1" x14ac:dyDescent="0.25">
      <c r="A22" s="56">
        <v>14</v>
      </c>
      <c r="B22" s="57" t="s">
        <v>16</v>
      </c>
      <c r="C22" s="95" t="s">
        <v>32</v>
      </c>
      <c r="D22" s="90">
        <v>37202</v>
      </c>
      <c r="E22" s="58">
        <v>39761</v>
      </c>
      <c r="F22" s="37">
        <f t="shared" si="5"/>
        <v>2559</v>
      </c>
      <c r="G22" s="38">
        <f t="shared" si="6"/>
        <v>6.8786624375033689E-2</v>
      </c>
      <c r="H22" s="84">
        <f t="shared" si="7"/>
        <v>-8.5467306354047867E-3</v>
      </c>
      <c r="I22" s="59">
        <f t="shared" si="8"/>
        <v>-9.4942183374305711E-2</v>
      </c>
      <c r="J22" s="60">
        <f t="shared" si="9"/>
        <v>-4171</v>
      </c>
      <c r="K22" s="1"/>
      <c r="L22" s="31"/>
      <c r="M22" s="32"/>
      <c r="N22" s="33"/>
    </row>
    <row r="23" spans="1:14" x14ac:dyDescent="0.25">
      <c r="A23" s="56">
        <v>15</v>
      </c>
      <c r="B23" s="57" t="s">
        <v>16</v>
      </c>
      <c r="C23" s="95" t="s">
        <v>33</v>
      </c>
      <c r="D23" s="90">
        <v>36594</v>
      </c>
      <c r="E23" s="58">
        <v>39174</v>
      </c>
      <c r="F23" s="37">
        <f t="shared" si="5"/>
        <v>2580</v>
      </c>
      <c r="G23" s="38">
        <f t="shared" si="6"/>
        <v>7.0503361206755155E-2</v>
      </c>
      <c r="H23" s="84">
        <f t="shared" si="7"/>
        <v>-6.9542103833439839E-3</v>
      </c>
      <c r="I23" s="59">
        <f t="shared" si="8"/>
        <v>-0.10830374214695437</v>
      </c>
      <c r="J23" s="60">
        <f t="shared" si="9"/>
        <v>-4758</v>
      </c>
      <c r="L23" s="31"/>
      <c r="M23" s="32"/>
      <c r="N23" s="33"/>
    </row>
    <row r="24" spans="1:14" x14ac:dyDescent="0.25">
      <c r="A24" s="56">
        <v>16</v>
      </c>
      <c r="B24" s="57" t="s">
        <v>27</v>
      </c>
      <c r="C24" s="95" t="s">
        <v>34</v>
      </c>
      <c r="D24" s="90">
        <v>35994</v>
      </c>
      <c r="E24" s="58">
        <v>38320</v>
      </c>
      <c r="F24" s="37">
        <f t="shared" si="5"/>
        <v>2326</v>
      </c>
      <c r="G24" s="38">
        <f t="shared" si="6"/>
        <v>6.4621881424681948E-2</v>
      </c>
      <c r="H24" s="84">
        <f t="shared" si="7"/>
        <v>-1.2410128548532517E-2</v>
      </c>
      <c r="I24" s="59">
        <f t="shared" si="8"/>
        <v>-0.12774287535281803</v>
      </c>
      <c r="J24" s="60">
        <f t="shared" si="9"/>
        <v>-5612</v>
      </c>
      <c r="L24" s="31"/>
      <c r="M24" s="32"/>
      <c r="N24" s="33"/>
    </row>
    <row r="25" spans="1:14" s="41" customFormat="1" x14ac:dyDescent="0.25">
      <c r="A25" s="56">
        <v>17</v>
      </c>
      <c r="B25" s="57" t="s">
        <v>23</v>
      </c>
      <c r="C25" s="95" t="s">
        <v>35</v>
      </c>
      <c r="D25" s="90">
        <v>34523</v>
      </c>
      <c r="E25" s="58">
        <v>37741</v>
      </c>
      <c r="F25" s="37">
        <f t="shared" si="5"/>
        <v>3218</v>
      </c>
      <c r="G25" s="38">
        <f t="shared" si="6"/>
        <v>9.3213220172059241E-2</v>
      </c>
      <c r="H25" s="84">
        <f t="shared" si="7"/>
        <v>1.4112449139201511E-2</v>
      </c>
      <c r="I25" s="59">
        <f t="shared" si="8"/>
        <v>-0.14092233451698077</v>
      </c>
      <c r="J25" s="60">
        <f t="shared" si="9"/>
        <v>-6191</v>
      </c>
      <c r="K25" s="1"/>
      <c r="L25" s="31"/>
      <c r="M25" s="32"/>
      <c r="N25" s="33"/>
    </row>
    <row r="26" spans="1:14" x14ac:dyDescent="0.25">
      <c r="A26" s="56">
        <v>18</v>
      </c>
      <c r="B26" s="57" t="s">
        <v>23</v>
      </c>
      <c r="C26" s="95" t="s">
        <v>36</v>
      </c>
      <c r="D26" s="90">
        <v>34290</v>
      </c>
      <c r="E26" s="58">
        <v>37603</v>
      </c>
      <c r="F26" s="37">
        <f t="shared" si="5"/>
        <v>3313</v>
      </c>
      <c r="G26" s="38">
        <f t="shared" si="6"/>
        <v>9.6617089530475431E-2</v>
      </c>
      <c r="H26" s="84">
        <f t="shared" si="7"/>
        <v>1.7270027393762044E-2</v>
      </c>
      <c r="I26" s="59">
        <f t="shared" si="8"/>
        <v>-0.14406355276336158</v>
      </c>
      <c r="J26" s="60">
        <f t="shared" si="9"/>
        <v>-6329</v>
      </c>
      <c r="L26" s="31"/>
      <c r="M26" s="32"/>
      <c r="N26" s="33"/>
    </row>
    <row r="27" spans="1:14" x14ac:dyDescent="0.25">
      <c r="A27" s="56">
        <v>19</v>
      </c>
      <c r="B27" s="57" t="s">
        <v>23</v>
      </c>
      <c r="C27" s="95" t="s">
        <v>37</v>
      </c>
      <c r="D27" s="90">
        <v>35744</v>
      </c>
      <c r="E27" s="58">
        <v>37051</v>
      </c>
      <c r="F27" s="37">
        <f t="shared" si="5"/>
        <v>1307</v>
      </c>
      <c r="G27" s="38">
        <f t="shared" si="6"/>
        <v>3.656557743957034E-2</v>
      </c>
      <c r="H27" s="84">
        <f t="shared" si="7"/>
        <v>-3.8436384564405901E-2</v>
      </c>
      <c r="I27" s="59">
        <f t="shared" si="8"/>
        <v>-0.15662842574888469</v>
      </c>
      <c r="J27" s="60">
        <f t="shared" si="9"/>
        <v>-6881</v>
      </c>
      <c r="L27" s="31"/>
      <c r="M27" s="32"/>
      <c r="N27" s="33"/>
    </row>
    <row r="28" spans="1:14" x14ac:dyDescent="0.25">
      <c r="A28" s="56">
        <v>20</v>
      </c>
      <c r="B28" s="57" t="s">
        <v>23</v>
      </c>
      <c r="C28" s="95" t="s">
        <v>38</v>
      </c>
      <c r="D28" s="90">
        <v>34994</v>
      </c>
      <c r="E28" s="58">
        <v>36733</v>
      </c>
      <c r="F28" s="37">
        <f t="shared" si="5"/>
        <v>1739</v>
      </c>
      <c r="G28" s="38">
        <f t="shared" si="6"/>
        <v>4.9694233297136625E-2</v>
      </c>
      <c r="H28" s="84">
        <f t="shared" si="7"/>
        <v>-2.6257668555531799E-2</v>
      </c>
      <c r="I28" s="59">
        <f t="shared" si="8"/>
        <v>-0.16386688518619685</v>
      </c>
      <c r="J28" s="60">
        <f t="shared" si="9"/>
        <v>-7199</v>
      </c>
      <c r="L28" s="31"/>
      <c r="M28" s="32"/>
      <c r="N28" s="33"/>
    </row>
    <row r="29" spans="1:14" x14ac:dyDescent="0.25">
      <c r="A29" s="56">
        <v>21</v>
      </c>
      <c r="B29" s="57" t="s">
        <v>23</v>
      </c>
      <c r="C29" s="95" t="s">
        <v>41</v>
      </c>
      <c r="D29" s="90">
        <v>35215</v>
      </c>
      <c r="E29" s="58">
        <v>36687</v>
      </c>
      <c r="F29" s="37">
        <f t="shared" si="5"/>
        <v>1472</v>
      </c>
      <c r="G29" s="38">
        <f t="shared" si="6"/>
        <v>4.1800369160869044E-2</v>
      </c>
      <c r="H29" s="84">
        <f t="shared" si="7"/>
        <v>-3.3580362559490595E-2</v>
      </c>
      <c r="I29" s="59">
        <f t="shared" si="8"/>
        <v>-0.16491395793499042</v>
      </c>
      <c r="J29" s="60">
        <f t="shared" si="9"/>
        <v>-7245</v>
      </c>
      <c r="L29" s="31"/>
      <c r="M29" s="32"/>
      <c r="N29" s="33"/>
    </row>
    <row r="30" spans="1:14" x14ac:dyDescent="0.25">
      <c r="A30" s="56">
        <v>22</v>
      </c>
      <c r="B30" s="57" t="s">
        <v>39</v>
      </c>
      <c r="C30" s="95" t="s">
        <v>40</v>
      </c>
      <c r="D30" s="90">
        <v>36558</v>
      </c>
      <c r="E30" s="58">
        <v>36662</v>
      </c>
      <c r="F30" s="37">
        <f t="shared" si="5"/>
        <v>104</v>
      </c>
      <c r="G30" s="38">
        <f t="shared" si="6"/>
        <v>2.8447945730072366E-3</v>
      </c>
      <c r="H30" s="84">
        <f t="shared" si="7"/>
        <v>-6.9717259208713189E-2</v>
      </c>
      <c r="I30" s="59">
        <f t="shared" si="8"/>
        <v>-0.16548301921150865</v>
      </c>
      <c r="J30" s="60">
        <f t="shared" si="9"/>
        <v>-7270</v>
      </c>
      <c r="L30" s="31"/>
      <c r="M30" s="32"/>
      <c r="N30" s="33"/>
    </row>
    <row r="31" spans="1:14" s="41" customFormat="1" x14ac:dyDescent="0.25">
      <c r="A31" s="56">
        <v>23</v>
      </c>
      <c r="B31" s="57" t="s">
        <v>23</v>
      </c>
      <c r="C31" s="95" t="s">
        <v>42</v>
      </c>
      <c r="D31" s="90">
        <v>35229</v>
      </c>
      <c r="E31" s="58">
        <v>36474</v>
      </c>
      <c r="F31" s="37">
        <f t="shared" si="5"/>
        <v>1245</v>
      </c>
      <c r="G31" s="38">
        <f t="shared" si="6"/>
        <v>3.5340202673933341E-2</v>
      </c>
      <c r="H31" s="84">
        <f t="shared" si="7"/>
        <v>-3.9573095849783524E-2</v>
      </c>
      <c r="I31" s="59">
        <f t="shared" si="8"/>
        <v>-0.16976236001092593</v>
      </c>
      <c r="J31" s="60">
        <f t="shared" si="9"/>
        <v>-7458</v>
      </c>
      <c r="K31" s="1"/>
      <c r="L31" s="31"/>
      <c r="M31" s="32"/>
      <c r="N31" s="33"/>
    </row>
    <row r="32" spans="1:14" x14ac:dyDescent="0.25">
      <c r="A32" s="56">
        <v>24</v>
      </c>
      <c r="B32" s="57" t="s">
        <v>23</v>
      </c>
      <c r="C32" s="95" t="s">
        <v>43</v>
      </c>
      <c r="D32" s="90">
        <v>34767</v>
      </c>
      <c r="E32" s="58">
        <v>36449</v>
      </c>
      <c r="F32" s="37">
        <f t="shared" si="5"/>
        <v>1682</v>
      </c>
      <c r="G32" s="38">
        <f t="shared" si="6"/>
        <v>4.8379210170564013E-2</v>
      </c>
      <c r="H32" s="84">
        <f t="shared" si="7"/>
        <v>-2.7477541585747667E-2</v>
      </c>
      <c r="I32" s="59">
        <f t="shared" si="8"/>
        <v>-0.17033142128744427</v>
      </c>
      <c r="J32" s="60">
        <f t="shared" si="9"/>
        <v>-7483</v>
      </c>
      <c r="L32" s="31"/>
      <c r="M32" s="61"/>
      <c r="N32" s="62"/>
    </row>
    <row r="33" spans="1:14" x14ac:dyDescent="0.25">
      <c r="A33" s="56">
        <v>25</v>
      </c>
      <c r="B33" s="57" t="s">
        <v>23</v>
      </c>
      <c r="C33" s="95" t="s">
        <v>44</v>
      </c>
      <c r="D33" s="90">
        <v>35699</v>
      </c>
      <c r="E33" s="58">
        <v>36345</v>
      </c>
      <c r="F33" s="37">
        <f t="shared" si="5"/>
        <v>646</v>
      </c>
      <c r="G33" s="38">
        <f t="shared" si="6"/>
        <v>1.8095744978851025E-2</v>
      </c>
      <c r="H33" s="84">
        <f t="shared" si="7"/>
        <v>-5.5569809852642704E-2</v>
      </c>
      <c r="I33" s="59">
        <f t="shared" si="8"/>
        <v>-0.17269871619776023</v>
      </c>
      <c r="J33" s="60">
        <f t="shared" si="9"/>
        <v>-7587</v>
      </c>
      <c r="L33" s="31"/>
      <c r="M33" s="32"/>
      <c r="N33" s="33"/>
    </row>
    <row r="34" spans="1:14" s="41" customFormat="1" x14ac:dyDescent="0.25">
      <c r="A34" s="56">
        <v>26</v>
      </c>
      <c r="B34" s="57" t="s">
        <v>27</v>
      </c>
      <c r="C34" s="95" t="s">
        <v>45</v>
      </c>
      <c r="D34" s="90">
        <v>31783</v>
      </c>
      <c r="E34" s="58">
        <v>35767</v>
      </c>
      <c r="F34" s="37">
        <f t="shared" si="5"/>
        <v>3984</v>
      </c>
      <c r="G34" s="38">
        <f t="shared" si="6"/>
        <v>0.12535002989019284</v>
      </c>
      <c r="H34" s="84">
        <f t="shared" si="7"/>
        <v>4.392396093709916E-2</v>
      </c>
      <c r="I34" s="59">
        <f t="shared" si="8"/>
        <v>-0.18585541291086227</v>
      </c>
      <c r="J34" s="60">
        <f t="shared" si="9"/>
        <v>-8165</v>
      </c>
      <c r="K34" s="1"/>
      <c r="L34" s="31"/>
      <c r="M34" s="32"/>
      <c r="N34" s="33"/>
    </row>
    <row r="35" spans="1:14" x14ac:dyDescent="0.25">
      <c r="A35" s="56">
        <v>27</v>
      </c>
      <c r="B35" s="57" t="s">
        <v>27</v>
      </c>
      <c r="C35" s="95" t="s">
        <v>46</v>
      </c>
      <c r="D35" s="90">
        <v>34416</v>
      </c>
      <c r="E35" s="58">
        <v>35602</v>
      </c>
      <c r="F35" s="37">
        <f t="shared" si="5"/>
        <v>1186</v>
      </c>
      <c r="G35" s="38">
        <f t="shared" si="6"/>
        <v>3.4460715946071696E-2</v>
      </c>
      <c r="H35" s="84">
        <f t="shared" si="7"/>
        <v>-4.0388946246686652E-2</v>
      </c>
      <c r="I35" s="59">
        <f t="shared" si="8"/>
        <v>-0.18961121733588271</v>
      </c>
      <c r="J35" s="60">
        <f t="shared" si="9"/>
        <v>-8330</v>
      </c>
      <c r="L35" s="31"/>
      <c r="M35" s="32"/>
      <c r="N35" s="33"/>
    </row>
    <row r="36" spans="1:14" x14ac:dyDescent="0.25">
      <c r="A36" s="56">
        <v>28</v>
      </c>
      <c r="B36" s="57" t="s">
        <v>27</v>
      </c>
      <c r="C36" s="95" t="s">
        <v>47</v>
      </c>
      <c r="D36" s="90">
        <v>32647</v>
      </c>
      <c r="E36" s="58">
        <v>35431</v>
      </c>
      <c r="F36" s="37">
        <f t="shared" si="5"/>
        <v>2784</v>
      </c>
      <c r="G36" s="38">
        <f t="shared" si="6"/>
        <v>8.5275829325818675E-2</v>
      </c>
      <c r="H36" s="84">
        <f t="shared" si="7"/>
        <v>6.7493778532641269E-3</v>
      </c>
      <c r="I36" s="59">
        <f t="shared" si="8"/>
        <v>-0.19350359646726756</v>
      </c>
      <c r="J36" s="60">
        <f t="shared" si="9"/>
        <v>-8501</v>
      </c>
      <c r="L36" s="31"/>
      <c r="M36" s="32"/>
      <c r="N36" s="33"/>
    </row>
    <row r="37" spans="1:14" x14ac:dyDescent="0.25">
      <c r="A37" s="56">
        <v>29</v>
      </c>
      <c r="B37" s="57" t="s">
        <v>23</v>
      </c>
      <c r="C37" s="95" t="s">
        <v>48</v>
      </c>
      <c r="D37" s="90">
        <v>33509</v>
      </c>
      <c r="E37" s="58">
        <v>35326</v>
      </c>
      <c r="F37" s="37">
        <f t="shared" si="5"/>
        <v>1817</v>
      </c>
      <c r="G37" s="38">
        <f t="shared" si="6"/>
        <v>5.4224238264346969E-2</v>
      </c>
      <c r="H37" s="84">
        <f t="shared" si="7"/>
        <v>-2.205543760264661E-2</v>
      </c>
      <c r="I37" s="59">
        <f t="shared" si="8"/>
        <v>-0.19589365382864432</v>
      </c>
      <c r="J37" s="60">
        <f t="shared" si="9"/>
        <v>-8606</v>
      </c>
      <c r="L37" s="31"/>
      <c r="M37" s="32"/>
      <c r="N37" s="33"/>
    </row>
    <row r="38" spans="1:14" x14ac:dyDescent="0.25">
      <c r="A38" s="56">
        <v>30</v>
      </c>
      <c r="B38" s="57" t="s">
        <v>27</v>
      </c>
      <c r="C38" s="95" t="s">
        <v>50</v>
      </c>
      <c r="D38" s="90">
        <v>32622</v>
      </c>
      <c r="E38" s="58">
        <v>33866</v>
      </c>
      <c r="F38" s="37">
        <f t="shared" si="5"/>
        <v>1244</v>
      </c>
      <c r="G38" s="38">
        <f t="shared" si="6"/>
        <v>3.8133774753233984E-2</v>
      </c>
      <c r="H38" s="84">
        <f t="shared" si="7"/>
        <v>-3.6981656073066804E-2</v>
      </c>
      <c r="I38" s="59">
        <f t="shared" si="8"/>
        <v>-0.22912683237731035</v>
      </c>
      <c r="J38" s="60">
        <f t="shared" si="9"/>
        <v>-10066</v>
      </c>
      <c r="L38" s="31"/>
      <c r="M38" s="32"/>
      <c r="N38" s="33"/>
    </row>
    <row r="39" spans="1:14" x14ac:dyDescent="0.25">
      <c r="A39" s="56">
        <v>31</v>
      </c>
      <c r="B39" s="57" t="s">
        <v>23</v>
      </c>
      <c r="C39" s="95" t="s">
        <v>49</v>
      </c>
      <c r="D39" s="90">
        <v>32436</v>
      </c>
      <c r="E39" s="58">
        <v>33857</v>
      </c>
      <c r="F39" s="37">
        <f t="shared" si="5"/>
        <v>1421</v>
      </c>
      <c r="G39" s="38">
        <f t="shared" si="6"/>
        <v>4.3809347638426477E-2</v>
      </c>
      <c r="H39" s="84">
        <f t="shared" si="7"/>
        <v>-3.1716746161014386E-2</v>
      </c>
      <c r="I39" s="59">
        <f t="shared" si="8"/>
        <v>-0.22933169443685697</v>
      </c>
      <c r="J39" s="60">
        <f t="shared" si="9"/>
        <v>-10075</v>
      </c>
      <c r="L39" s="31"/>
      <c r="M39" s="32"/>
      <c r="N39" s="33"/>
    </row>
    <row r="40" spans="1:14" x14ac:dyDescent="0.25">
      <c r="A40" s="56">
        <v>32</v>
      </c>
      <c r="B40" s="57" t="s">
        <v>27</v>
      </c>
      <c r="C40" s="95" t="s">
        <v>51</v>
      </c>
      <c r="D40" s="90">
        <v>31319</v>
      </c>
      <c r="E40" s="58">
        <v>33690</v>
      </c>
      <c r="F40" s="37">
        <f t="shared" si="5"/>
        <v>2371</v>
      </c>
      <c r="G40" s="38">
        <f t="shared" si="6"/>
        <v>7.5704843705099112E-2</v>
      </c>
      <c r="H40" s="84">
        <f t="shared" si="7"/>
        <v>-2.1290874720786279E-3</v>
      </c>
      <c r="I40" s="59">
        <f t="shared" si="8"/>
        <v>-0.23313302376399891</v>
      </c>
      <c r="J40" s="60">
        <f t="shared" si="9"/>
        <v>-10242</v>
      </c>
      <c r="L40" s="31"/>
      <c r="M40" s="32"/>
      <c r="N40" s="33"/>
    </row>
    <row r="41" spans="1:14" x14ac:dyDescent="0.25">
      <c r="A41" s="56">
        <v>33</v>
      </c>
      <c r="B41" s="57" t="s">
        <v>16</v>
      </c>
      <c r="C41" s="95" t="s">
        <v>52</v>
      </c>
      <c r="D41" s="90">
        <v>31444</v>
      </c>
      <c r="E41" s="58">
        <v>33638</v>
      </c>
      <c r="F41" s="37">
        <f t="shared" si="5"/>
        <v>2194</v>
      </c>
      <c r="G41" s="38">
        <f t="shared" si="6"/>
        <v>6.9774837806894752E-2</v>
      </c>
      <c r="H41" s="84">
        <f t="shared" si="7"/>
        <v>-7.6300205872960047E-3</v>
      </c>
      <c r="I41" s="59">
        <f t="shared" si="8"/>
        <v>-0.23431667121915689</v>
      </c>
      <c r="J41" s="60">
        <f t="shared" si="9"/>
        <v>-10294</v>
      </c>
      <c r="L41" s="31"/>
      <c r="M41" s="32"/>
      <c r="N41" s="33"/>
    </row>
    <row r="42" spans="1:14" x14ac:dyDescent="0.25">
      <c r="A42" s="56">
        <v>34</v>
      </c>
      <c r="B42" s="57" t="s">
        <v>16</v>
      </c>
      <c r="C42" s="95" t="s">
        <v>53</v>
      </c>
      <c r="D42" s="90">
        <v>30284</v>
      </c>
      <c r="E42" s="58">
        <v>33335</v>
      </c>
      <c r="F42" s="37">
        <f t="shared" si="5"/>
        <v>3051</v>
      </c>
      <c r="G42" s="38">
        <f t="shared" si="6"/>
        <v>0.10074626865671643</v>
      </c>
      <c r="H42" s="84">
        <f t="shared" si="7"/>
        <v>2.110043474649026E-2</v>
      </c>
      <c r="I42" s="59">
        <f t="shared" si="8"/>
        <v>-0.24121369389055813</v>
      </c>
      <c r="J42" s="60">
        <f t="shared" si="9"/>
        <v>-10597</v>
      </c>
      <c r="L42" s="31"/>
      <c r="M42" s="32"/>
      <c r="N42" s="33"/>
    </row>
    <row r="43" spans="1:14" x14ac:dyDescent="0.25">
      <c r="A43" s="56">
        <v>35</v>
      </c>
      <c r="B43" s="57" t="s">
        <v>39</v>
      </c>
      <c r="C43" s="95" t="s">
        <v>54</v>
      </c>
      <c r="D43" s="90">
        <v>31150</v>
      </c>
      <c r="E43" s="58">
        <v>33278</v>
      </c>
      <c r="F43" s="37">
        <f t="shared" si="5"/>
        <v>2128</v>
      </c>
      <c r="G43" s="38">
        <f t="shared" si="6"/>
        <v>6.831460674157297E-2</v>
      </c>
      <c r="H43" s="84">
        <f t="shared" si="7"/>
        <v>-8.9845948593941793E-3</v>
      </c>
      <c r="I43" s="59">
        <f t="shared" si="8"/>
        <v>-0.24251115360101971</v>
      </c>
      <c r="J43" s="60">
        <f t="shared" si="9"/>
        <v>-10654</v>
      </c>
      <c r="L43" s="31"/>
      <c r="M43" s="32"/>
      <c r="N43" s="33"/>
    </row>
    <row r="44" spans="1:14" x14ac:dyDescent="0.25">
      <c r="A44" s="56">
        <v>36</v>
      </c>
      <c r="B44" s="57" t="s">
        <v>23</v>
      </c>
      <c r="C44" s="95" t="s">
        <v>55</v>
      </c>
      <c r="D44" s="90">
        <v>30976</v>
      </c>
      <c r="E44" s="58">
        <v>32959</v>
      </c>
      <c r="F44" s="37">
        <f t="shared" si="5"/>
        <v>1983</v>
      </c>
      <c r="G44" s="38">
        <f t="shared" si="6"/>
        <v>6.4017303719008156E-2</v>
      </c>
      <c r="H44" s="84">
        <f t="shared" si="7"/>
        <v>-1.2970961299621386E-2</v>
      </c>
      <c r="I44" s="59">
        <f t="shared" si="8"/>
        <v>-0.24977237548939268</v>
      </c>
      <c r="J44" s="60">
        <f t="shared" si="9"/>
        <v>-10973</v>
      </c>
      <c r="L44" s="31"/>
      <c r="M44" s="32"/>
      <c r="N44" s="33"/>
    </row>
    <row r="45" spans="1:14" x14ac:dyDescent="0.25">
      <c r="A45" s="56">
        <v>37</v>
      </c>
      <c r="B45" s="57" t="s">
        <v>27</v>
      </c>
      <c r="C45" s="95" t="s">
        <v>56</v>
      </c>
      <c r="D45" s="90">
        <v>30996</v>
      </c>
      <c r="E45" s="58">
        <v>32665</v>
      </c>
      <c r="F45" s="37">
        <f t="shared" si="5"/>
        <v>1669</v>
      </c>
      <c r="G45" s="38">
        <f t="shared" si="6"/>
        <v>5.3845657504194122E-2</v>
      </c>
      <c r="H45" s="84">
        <f t="shared" si="7"/>
        <v>-2.2406625691842152E-2</v>
      </c>
      <c r="I45" s="59">
        <f t="shared" si="8"/>
        <v>-0.25646453610124742</v>
      </c>
      <c r="J45" s="60">
        <f t="shared" si="9"/>
        <v>-11267</v>
      </c>
      <c r="L45" s="31"/>
      <c r="M45" s="32"/>
      <c r="N45" s="33"/>
    </row>
    <row r="46" spans="1:14" x14ac:dyDescent="0.25">
      <c r="A46" s="56">
        <v>38</v>
      </c>
      <c r="B46" s="50" t="s">
        <v>23</v>
      </c>
      <c r="C46" s="96" t="s">
        <v>58</v>
      </c>
      <c r="D46" s="91">
        <v>29910</v>
      </c>
      <c r="E46" s="51">
        <v>32556</v>
      </c>
      <c r="F46" s="37">
        <f t="shared" si="5"/>
        <v>2646</v>
      </c>
      <c r="G46" s="38">
        <f t="shared" si="6"/>
        <v>8.8465396188565748E-2</v>
      </c>
      <c r="H46" s="84">
        <f t="shared" si="7"/>
        <v>9.7081597296528876E-3</v>
      </c>
      <c r="I46" s="54">
        <f t="shared" si="8"/>
        <v>-0.25894564326686698</v>
      </c>
      <c r="J46" s="60">
        <f t="shared" si="9"/>
        <v>-11376</v>
      </c>
      <c r="L46" s="31"/>
      <c r="M46" s="32"/>
      <c r="N46" s="33"/>
    </row>
    <row r="47" spans="1:14" x14ac:dyDescent="0.25">
      <c r="A47" s="56">
        <v>39</v>
      </c>
      <c r="B47" s="57" t="s">
        <v>27</v>
      </c>
      <c r="C47" s="95" t="s">
        <v>57</v>
      </c>
      <c r="D47" s="90">
        <v>29947</v>
      </c>
      <c r="E47" s="58">
        <v>32545</v>
      </c>
      <c r="F47" s="37">
        <f t="shared" si="5"/>
        <v>2598</v>
      </c>
      <c r="G47" s="38">
        <f t="shared" si="6"/>
        <v>8.6753264099909799E-2</v>
      </c>
      <c r="H47" s="84">
        <f t="shared" si="7"/>
        <v>8.1199110388774365E-3</v>
      </c>
      <c r="I47" s="59">
        <f t="shared" si="8"/>
        <v>-0.25919603022853499</v>
      </c>
      <c r="J47" s="60">
        <f t="shared" si="9"/>
        <v>-11387</v>
      </c>
      <c r="L47" s="31"/>
      <c r="M47" s="32"/>
      <c r="N47" s="33"/>
    </row>
    <row r="48" spans="1:14" x14ac:dyDescent="0.25">
      <c r="A48" s="56">
        <v>40</v>
      </c>
      <c r="B48" s="57" t="s">
        <v>27</v>
      </c>
      <c r="C48" s="95" t="s">
        <v>59</v>
      </c>
      <c r="D48" s="90">
        <v>29103</v>
      </c>
      <c r="E48" s="58">
        <v>32346</v>
      </c>
      <c r="F48" s="37">
        <f t="shared" si="5"/>
        <v>3243</v>
      </c>
      <c r="G48" s="38">
        <f t="shared" si="6"/>
        <v>0.11143181115348932</v>
      </c>
      <c r="H48" s="84">
        <f t="shared" si="7"/>
        <v>3.1012811830695153E-2</v>
      </c>
      <c r="I48" s="59">
        <f t="shared" si="8"/>
        <v>-0.26372575798962028</v>
      </c>
      <c r="J48" s="60">
        <f t="shared" si="9"/>
        <v>-11586</v>
      </c>
      <c r="L48" s="31"/>
      <c r="M48" s="32"/>
      <c r="N48" s="33"/>
    </row>
    <row r="49" spans="1:14" x14ac:dyDescent="0.25">
      <c r="A49" s="56">
        <v>41</v>
      </c>
      <c r="B49" s="57" t="s">
        <v>23</v>
      </c>
      <c r="C49" s="95" t="s">
        <v>60</v>
      </c>
      <c r="D49" s="90">
        <v>30822</v>
      </c>
      <c r="E49" s="58">
        <v>31607</v>
      </c>
      <c r="F49" s="37">
        <f t="shared" si="5"/>
        <v>785</v>
      </c>
      <c r="G49" s="38">
        <f t="shared" si="6"/>
        <v>2.5468820972033068E-2</v>
      </c>
      <c r="H49" s="84">
        <f t="shared" si="7"/>
        <v>-4.8730221732807832E-2</v>
      </c>
      <c r="I49" s="59">
        <f t="shared" si="8"/>
        <v>-0.28054720932349997</v>
      </c>
      <c r="J49" s="60">
        <f t="shared" si="9"/>
        <v>-12325</v>
      </c>
      <c r="L49" s="31"/>
      <c r="M49" s="32"/>
      <c r="N49" s="33"/>
    </row>
    <row r="50" spans="1:14" x14ac:dyDescent="0.25">
      <c r="A50" s="56">
        <v>42</v>
      </c>
      <c r="B50" s="57" t="s">
        <v>27</v>
      </c>
      <c r="C50" s="95" t="s">
        <v>61</v>
      </c>
      <c r="D50" s="90">
        <v>28427</v>
      </c>
      <c r="E50" s="58">
        <v>30971</v>
      </c>
      <c r="F50" s="37">
        <f t="shared" si="5"/>
        <v>2544</v>
      </c>
      <c r="G50" s="38">
        <f t="shared" si="6"/>
        <v>8.9492384001125691E-2</v>
      </c>
      <c r="H50" s="84">
        <f t="shared" si="7"/>
        <v>1.0660838591025623E-2</v>
      </c>
      <c r="I50" s="59">
        <f t="shared" si="8"/>
        <v>-0.2950241281981244</v>
      </c>
      <c r="J50" s="60">
        <f t="shared" si="9"/>
        <v>-12961</v>
      </c>
      <c r="L50" s="31"/>
      <c r="M50" s="32"/>
      <c r="N50" s="33"/>
    </row>
    <row r="51" spans="1:14" x14ac:dyDescent="0.25">
      <c r="A51" s="56">
        <v>43</v>
      </c>
      <c r="B51" s="57" t="s">
        <v>27</v>
      </c>
      <c r="C51" s="95" t="s">
        <v>62</v>
      </c>
      <c r="D51" s="90">
        <v>29031</v>
      </c>
      <c r="E51" s="58">
        <v>30346</v>
      </c>
      <c r="F51" s="37">
        <f t="shared" si="5"/>
        <v>1315</v>
      </c>
      <c r="G51" s="38">
        <f t="shared" si="6"/>
        <v>4.5296407288760276E-2</v>
      </c>
      <c r="H51" s="84">
        <f t="shared" si="7"/>
        <v>-3.0337284518775154E-2</v>
      </c>
      <c r="I51" s="59">
        <f t="shared" si="8"/>
        <v>-0.30925066011108071</v>
      </c>
      <c r="J51" s="60">
        <f t="shared" si="9"/>
        <v>-13586</v>
      </c>
      <c r="L51" s="31"/>
      <c r="M51" s="32"/>
      <c r="N51" s="33"/>
    </row>
    <row r="52" spans="1:14" s="16" customFormat="1" x14ac:dyDescent="0.25">
      <c r="A52" s="56">
        <v>44</v>
      </c>
      <c r="B52" s="57" t="s">
        <v>27</v>
      </c>
      <c r="C52" s="95" t="s">
        <v>63</v>
      </c>
      <c r="D52" s="90">
        <v>27072</v>
      </c>
      <c r="E52" s="58">
        <v>30017</v>
      </c>
      <c r="F52" s="37">
        <f t="shared" si="5"/>
        <v>2945</v>
      </c>
      <c r="G52" s="38">
        <f t="shared" si="6"/>
        <v>0.10878398345153673</v>
      </c>
      <c r="H52" s="84">
        <f t="shared" si="7"/>
        <v>2.8556570919792801E-2</v>
      </c>
      <c r="I52" s="59">
        <f t="shared" si="8"/>
        <v>-0.316739506510061</v>
      </c>
      <c r="J52" s="60">
        <f t="shared" si="9"/>
        <v>-13915</v>
      </c>
      <c r="K52" s="1"/>
      <c r="L52" s="31"/>
      <c r="M52" s="32"/>
      <c r="N52" s="33"/>
    </row>
    <row r="53" spans="1:14" s="16" customFormat="1" ht="15.75" thickBot="1" x14ac:dyDescent="0.3">
      <c r="A53" s="63">
        <v>45</v>
      </c>
      <c r="B53" s="64" t="s">
        <v>39</v>
      </c>
      <c r="C53" s="97" t="s">
        <v>64</v>
      </c>
      <c r="D53" s="92">
        <v>25791</v>
      </c>
      <c r="E53" s="65">
        <v>27852</v>
      </c>
      <c r="F53" s="45">
        <f t="shared" si="5"/>
        <v>2061</v>
      </c>
      <c r="G53" s="46">
        <f t="shared" si="6"/>
        <v>7.9911597068744955E-2</v>
      </c>
      <c r="H53" s="86">
        <f t="shared" si="7"/>
        <v>1.7732811398376569E-3</v>
      </c>
      <c r="I53" s="66">
        <f t="shared" si="8"/>
        <v>-0.36602021305654198</v>
      </c>
      <c r="J53" s="67">
        <f t="shared" si="9"/>
        <v>-16080</v>
      </c>
      <c r="K53" s="1"/>
      <c r="L53" s="31"/>
      <c r="M53" s="32"/>
      <c r="N53" s="33"/>
    </row>
    <row r="54" spans="1:14" ht="15.75" thickTop="1" x14ac:dyDescent="0.25">
      <c r="A54" s="68"/>
      <c r="B54" s="68"/>
      <c r="C54" s="68" t="s">
        <v>65</v>
      </c>
      <c r="D54" s="68"/>
      <c r="E54" s="69">
        <f>SUM(E9:E53)</f>
        <v>1700377</v>
      </c>
      <c r="F54" s="69"/>
      <c r="G54" s="69"/>
      <c r="H54" s="69"/>
      <c r="I54" s="70"/>
      <c r="J54" s="76"/>
    </row>
  </sheetData>
  <sortState ref="A17:N53">
    <sortCondition descending="1" ref="E17:E53"/>
  </sortState>
  <mergeCells count="13">
    <mergeCell ref="J4:J5"/>
    <mergeCell ref="A7:C7"/>
    <mergeCell ref="A8:C8"/>
    <mergeCell ref="A1:J1"/>
    <mergeCell ref="A2:B2"/>
    <mergeCell ref="A3:A5"/>
    <mergeCell ref="B3:B5"/>
    <mergeCell ref="C3:C5"/>
    <mergeCell ref="D3:J3"/>
    <mergeCell ref="D4:F4"/>
    <mergeCell ref="G4:G5"/>
    <mergeCell ref="H4:H5"/>
    <mergeCell ref="I4:I5"/>
  </mergeCells>
  <printOptions horizontalCentered="1"/>
  <pageMargins left="0" right="0" top="0" bottom="0" header="0.31496062992125984" footer="0.31496062992125984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4"/>
  <sheetViews>
    <sheetView workbookViewId="0">
      <selection activeCell="N9" sqref="N9"/>
    </sheetView>
  </sheetViews>
  <sheetFormatPr defaultRowHeight="15.75" x14ac:dyDescent="0.25"/>
  <cols>
    <col min="1" max="1" width="4.5703125" style="1" customWidth="1"/>
    <col min="2" max="2" width="5" style="1" customWidth="1"/>
    <col min="3" max="3" width="31" style="1" customWidth="1"/>
    <col min="4" max="4" width="11.140625" style="1" customWidth="1"/>
    <col min="5" max="5" width="10" style="1" customWidth="1"/>
    <col min="6" max="6" width="9.85546875" style="1" customWidth="1"/>
    <col min="7" max="7" width="9.42578125" style="1" customWidth="1"/>
    <col min="8" max="8" width="10" style="1" customWidth="1"/>
    <col min="9" max="9" width="10" style="71" customWidth="1"/>
    <col min="10" max="10" width="9" style="1" customWidth="1"/>
    <col min="11" max="11" width="9.140625" style="1"/>
    <col min="12" max="12" width="7.7109375" style="106" customWidth="1"/>
    <col min="13" max="13" width="9.140625" style="1" customWidth="1"/>
    <col min="14" max="14" width="12.85546875" style="1" bestFit="1" customWidth="1"/>
    <col min="15" max="16384" width="9.140625" style="1"/>
  </cols>
  <sheetData>
    <row r="1" spans="1:16" ht="39" customHeight="1" thickBot="1" x14ac:dyDescent="0.3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L1" s="105">
        <v>107.8</v>
      </c>
    </row>
    <row r="2" spans="1:16" ht="12.75" customHeight="1" thickBot="1" x14ac:dyDescent="0.3">
      <c r="A2" s="116" t="s">
        <v>1</v>
      </c>
      <c r="B2" s="116"/>
      <c r="C2" s="2"/>
      <c r="D2" s="3"/>
      <c r="E2" s="3"/>
      <c r="F2" s="3"/>
      <c r="G2" s="3"/>
      <c r="H2" s="3"/>
      <c r="I2" s="3"/>
      <c r="J2" s="3"/>
    </row>
    <row r="3" spans="1:16" ht="15" customHeight="1" thickTop="1" thickBot="1" x14ac:dyDescent="0.3">
      <c r="A3" s="117" t="s">
        <v>2</v>
      </c>
      <c r="B3" s="120" t="s">
        <v>3</v>
      </c>
      <c r="C3" s="123" t="s">
        <v>4</v>
      </c>
      <c r="D3" s="126" t="s">
        <v>5</v>
      </c>
      <c r="E3" s="126"/>
      <c r="F3" s="126"/>
      <c r="G3" s="126"/>
      <c r="H3" s="126"/>
      <c r="I3" s="126"/>
      <c r="J3" s="127"/>
    </row>
    <row r="4" spans="1:16" ht="15" customHeight="1" thickTop="1" x14ac:dyDescent="0.25">
      <c r="A4" s="118"/>
      <c r="B4" s="121"/>
      <c r="C4" s="124"/>
      <c r="D4" s="128" t="s">
        <v>6</v>
      </c>
      <c r="E4" s="128"/>
      <c r="F4" s="129"/>
      <c r="G4" s="130" t="s">
        <v>7</v>
      </c>
      <c r="H4" s="130" t="s">
        <v>8</v>
      </c>
      <c r="I4" s="132" t="s">
        <v>9</v>
      </c>
      <c r="J4" s="110" t="s">
        <v>10</v>
      </c>
      <c r="N4" s="19"/>
      <c r="O4" s="16"/>
      <c r="P4" s="16"/>
    </row>
    <row r="5" spans="1:16" ht="63" customHeight="1" thickBot="1" x14ac:dyDescent="0.3">
      <c r="A5" s="119"/>
      <c r="B5" s="122"/>
      <c r="C5" s="125"/>
      <c r="D5" s="77" t="s">
        <v>11</v>
      </c>
      <c r="E5" s="4" t="s">
        <v>12</v>
      </c>
      <c r="F5" s="5" t="s">
        <v>13</v>
      </c>
      <c r="G5" s="131"/>
      <c r="H5" s="131"/>
      <c r="I5" s="133"/>
      <c r="J5" s="111"/>
      <c r="N5" s="19"/>
      <c r="O5" s="16"/>
      <c r="P5" s="16"/>
    </row>
    <row r="6" spans="1:16" ht="13.5" customHeight="1" thickTop="1" thickBot="1" x14ac:dyDescent="0.3">
      <c r="A6" s="6">
        <v>1</v>
      </c>
      <c r="B6" s="7">
        <v>2</v>
      </c>
      <c r="C6" s="93">
        <v>3</v>
      </c>
      <c r="D6" s="78">
        <v>4</v>
      </c>
      <c r="E6" s="8">
        <v>5</v>
      </c>
      <c r="F6" s="8">
        <v>6</v>
      </c>
      <c r="G6" s="9">
        <v>7</v>
      </c>
      <c r="H6" s="81">
        <v>8</v>
      </c>
      <c r="I6" s="72">
        <v>9</v>
      </c>
      <c r="J6" s="10">
        <v>10</v>
      </c>
      <c r="N6" s="33"/>
    </row>
    <row r="7" spans="1:16" s="16" customFormat="1" ht="17.25" thickTop="1" thickBot="1" x14ac:dyDescent="0.3">
      <c r="A7" s="112" t="s">
        <v>14</v>
      </c>
      <c r="B7" s="113"/>
      <c r="C7" s="114"/>
      <c r="D7" s="79">
        <v>41377</v>
      </c>
      <c r="E7" s="11">
        <v>43932</v>
      </c>
      <c r="F7" s="12">
        <f t="shared" ref="F7:F8" si="0">E7-D7</f>
        <v>2555</v>
      </c>
      <c r="G7" s="13">
        <f t="shared" ref="G7:G8" si="1">E7/D7-100%</f>
        <v>6.1749281001522549E-2</v>
      </c>
      <c r="H7" s="82">
        <f>E7/D7*100/$L$1-100%</f>
        <v>-1.5074878477251752E-2</v>
      </c>
      <c r="I7" s="14"/>
      <c r="J7" s="15"/>
      <c r="L7" s="107"/>
      <c r="M7" s="18"/>
      <c r="N7" s="33"/>
      <c r="O7" s="41"/>
      <c r="P7" s="41"/>
    </row>
    <row r="8" spans="1:16" s="16" customFormat="1" ht="17.25" thickTop="1" thickBot="1" x14ac:dyDescent="0.3">
      <c r="A8" s="112" t="s">
        <v>15</v>
      </c>
      <c r="B8" s="113"/>
      <c r="C8" s="114"/>
      <c r="D8" s="80">
        <v>40421</v>
      </c>
      <c r="E8" s="20">
        <v>42935</v>
      </c>
      <c r="F8" s="12">
        <f t="shared" si="0"/>
        <v>2514</v>
      </c>
      <c r="G8" s="13">
        <f t="shared" si="1"/>
        <v>6.2195393483585271E-2</v>
      </c>
      <c r="H8" s="82">
        <f t="shared" ref="H8" si="2">E8/D8*100/$L$1-100%</f>
        <v>-1.4661045005950557E-2</v>
      </c>
      <c r="I8" s="21">
        <f t="shared" ref="I8:I53" si="3">E8/$E$7-100%</f>
        <v>-2.2694163707548065E-2</v>
      </c>
      <c r="J8" s="22">
        <f t="shared" ref="J8:J53" si="4">E8-$E$7</f>
        <v>-997</v>
      </c>
      <c r="L8" s="108"/>
      <c r="M8" s="18"/>
      <c r="N8" s="33"/>
      <c r="O8" s="41"/>
      <c r="P8" s="41"/>
    </row>
    <row r="9" spans="1:16" ht="16.5" thickTop="1" x14ac:dyDescent="0.25">
      <c r="A9" s="73">
        <v>1</v>
      </c>
      <c r="B9" s="74" t="s">
        <v>39</v>
      </c>
      <c r="C9" s="94" t="s">
        <v>40</v>
      </c>
      <c r="D9" s="89">
        <v>36558</v>
      </c>
      <c r="E9" s="75">
        <v>36662</v>
      </c>
      <c r="F9" s="27">
        <f t="shared" ref="F9:F53" si="5">E9-D9</f>
        <v>104</v>
      </c>
      <c r="G9" s="28">
        <f t="shared" ref="G9:G53" si="6">E9/D9-100%</f>
        <v>2.8447945730072366E-3</v>
      </c>
      <c r="H9" s="83">
        <f t="shared" ref="H9:H53" si="7">E9/D9*100/$L$1-100%</f>
        <v>-6.9717259208713189E-2</v>
      </c>
      <c r="I9" s="54">
        <f t="shared" si="3"/>
        <v>-0.16548301921150865</v>
      </c>
      <c r="J9" s="55">
        <f t="shared" si="4"/>
        <v>-7270</v>
      </c>
      <c r="L9" s="109"/>
      <c r="M9" s="32"/>
      <c r="N9" s="62"/>
      <c r="O9" s="41"/>
      <c r="P9" s="41"/>
    </row>
    <row r="10" spans="1:16" s="41" customFormat="1" x14ac:dyDescent="0.25">
      <c r="A10" s="56">
        <v>2</v>
      </c>
      <c r="B10" s="57" t="s">
        <v>23</v>
      </c>
      <c r="C10" s="102" t="s">
        <v>44</v>
      </c>
      <c r="D10" s="90">
        <v>35699</v>
      </c>
      <c r="E10" s="58">
        <v>36345</v>
      </c>
      <c r="F10" s="37">
        <f t="shared" si="5"/>
        <v>646</v>
      </c>
      <c r="G10" s="38">
        <f t="shared" si="6"/>
        <v>1.8095744978851025E-2</v>
      </c>
      <c r="H10" s="84">
        <f t="shared" si="7"/>
        <v>-5.5569809852642704E-2</v>
      </c>
      <c r="I10" s="59">
        <f t="shared" si="3"/>
        <v>-0.17269871619776023</v>
      </c>
      <c r="J10" s="60">
        <f t="shared" si="4"/>
        <v>-7587</v>
      </c>
      <c r="K10" s="1"/>
      <c r="L10" s="109"/>
      <c r="M10" s="32"/>
      <c r="N10" s="33"/>
    </row>
    <row r="11" spans="1:16" s="41" customFormat="1" x14ac:dyDescent="0.25">
      <c r="A11" s="56">
        <v>3</v>
      </c>
      <c r="B11" s="57" t="s">
        <v>23</v>
      </c>
      <c r="C11" s="95" t="s">
        <v>60</v>
      </c>
      <c r="D11" s="90">
        <v>30822</v>
      </c>
      <c r="E11" s="58">
        <v>31607</v>
      </c>
      <c r="F11" s="37">
        <f t="shared" si="5"/>
        <v>785</v>
      </c>
      <c r="G11" s="38">
        <f t="shared" si="6"/>
        <v>2.5468820972033068E-2</v>
      </c>
      <c r="H11" s="84">
        <f t="shared" si="7"/>
        <v>-4.8730221732807832E-2</v>
      </c>
      <c r="I11" s="59">
        <f t="shared" si="3"/>
        <v>-0.28054720932349997</v>
      </c>
      <c r="J11" s="60">
        <f t="shared" si="4"/>
        <v>-12325</v>
      </c>
      <c r="K11" s="1"/>
      <c r="L11" s="109"/>
      <c r="M11" s="32"/>
      <c r="N11" s="33"/>
    </row>
    <row r="12" spans="1:16" s="41" customFormat="1" x14ac:dyDescent="0.25">
      <c r="A12" s="56">
        <v>4</v>
      </c>
      <c r="B12" s="57" t="s">
        <v>27</v>
      </c>
      <c r="C12" s="95" t="s">
        <v>46</v>
      </c>
      <c r="D12" s="90">
        <v>34416</v>
      </c>
      <c r="E12" s="58">
        <v>35602</v>
      </c>
      <c r="F12" s="37">
        <f t="shared" si="5"/>
        <v>1186</v>
      </c>
      <c r="G12" s="38">
        <f t="shared" si="6"/>
        <v>3.4460715946071696E-2</v>
      </c>
      <c r="H12" s="84">
        <f t="shared" si="7"/>
        <v>-4.0388946246686652E-2</v>
      </c>
      <c r="I12" s="59">
        <f t="shared" si="3"/>
        <v>-0.18961121733588271</v>
      </c>
      <c r="J12" s="60">
        <f t="shared" si="4"/>
        <v>-8330</v>
      </c>
      <c r="K12" s="1"/>
      <c r="L12" s="109"/>
      <c r="M12" s="61"/>
      <c r="N12" s="33"/>
      <c r="O12" s="1"/>
      <c r="P12" s="1"/>
    </row>
    <row r="13" spans="1:16" s="41" customFormat="1" x14ac:dyDescent="0.25">
      <c r="A13" s="56">
        <v>5</v>
      </c>
      <c r="B13" s="57" t="s">
        <v>23</v>
      </c>
      <c r="C13" s="95" t="s">
        <v>42</v>
      </c>
      <c r="D13" s="90">
        <v>35229</v>
      </c>
      <c r="E13" s="58">
        <v>36474</v>
      </c>
      <c r="F13" s="37">
        <f t="shared" si="5"/>
        <v>1245</v>
      </c>
      <c r="G13" s="38">
        <f t="shared" si="6"/>
        <v>3.5340202673933341E-2</v>
      </c>
      <c r="H13" s="84">
        <f t="shared" si="7"/>
        <v>-3.9573095849783524E-2</v>
      </c>
      <c r="I13" s="59">
        <f t="shared" si="3"/>
        <v>-0.16976236001092593</v>
      </c>
      <c r="J13" s="60">
        <f t="shared" si="4"/>
        <v>-7458</v>
      </c>
      <c r="K13" s="1"/>
      <c r="L13" s="109"/>
      <c r="M13" s="32"/>
      <c r="N13" s="33"/>
    </row>
    <row r="14" spans="1:16" s="41" customFormat="1" x14ac:dyDescent="0.25">
      <c r="A14" s="56">
        <v>6</v>
      </c>
      <c r="B14" s="57" t="s">
        <v>23</v>
      </c>
      <c r="C14" s="95" t="s">
        <v>37</v>
      </c>
      <c r="D14" s="90">
        <v>35744</v>
      </c>
      <c r="E14" s="58">
        <v>37051</v>
      </c>
      <c r="F14" s="37">
        <f t="shared" si="5"/>
        <v>1307</v>
      </c>
      <c r="G14" s="38">
        <f t="shared" si="6"/>
        <v>3.656557743957034E-2</v>
      </c>
      <c r="H14" s="84">
        <f t="shared" si="7"/>
        <v>-3.8436384564405901E-2</v>
      </c>
      <c r="I14" s="59">
        <f t="shared" si="3"/>
        <v>-0.15662842574888469</v>
      </c>
      <c r="J14" s="60">
        <f t="shared" si="4"/>
        <v>-6881</v>
      </c>
      <c r="K14" s="1"/>
      <c r="L14" s="109"/>
      <c r="M14" s="32"/>
      <c r="N14" s="33"/>
    </row>
    <row r="15" spans="1:16" x14ac:dyDescent="0.25">
      <c r="A15" s="56">
        <v>7</v>
      </c>
      <c r="B15" s="57" t="s">
        <v>16</v>
      </c>
      <c r="C15" s="95" t="s">
        <v>25</v>
      </c>
      <c r="D15" s="90">
        <v>43070</v>
      </c>
      <c r="E15" s="58">
        <v>44648</v>
      </c>
      <c r="F15" s="37">
        <f t="shared" si="5"/>
        <v>1578</v>
      </c>
      <c r="G15" s="38">
        <f t="shared" si="6"/>
        <v>3.6638031112143032E-2</v>
      </c>
      <c r="H15" s="84">
        <f t="shared" si="7"/>
        <v>-3.8369173365358944E-2</v>
      </c>
      <c r="I15" s="59">
        <f t="shared" si="3"/>
        <v>1.6297914959482851E-2</v>
      </c>
      <c r="J15" s="60">
        <f t="shared" si="4"/>
        <v>716</v>
      </c>
      <c r="L15" s="109"/>
      <c r="M15" s="32"/>
      <c r="N15" s="33"/>
    </row>
    <row r="16" spans="1:16" s="41" customFormat="1" x14ac:dyDescent="0.25">
      <c r="A16" s="56">
        <v>8</v>
      </c>
      <c r="B16" s="57" t="s">
        <v>27</v>
      </c>
      <c r="C16" s="95" t="s">
        <v>50</v>
      </c>
      <c r="D16" s="90">
        <v>32622</v>
      </c>
      <c r="E16" s="58">
        <v>33866</v>
      </c>
      <c r="F16" s="37">
        <f t="shared" si="5"/>
        <v>1244</v>
      </c>
      <c r="G16" s="38">
        <f t="shared" si="6"/>
        <v>3.8133774753233984E-2</v>
      </c>
      <c r="H16" s="84">
        <f t="shared" si="7"/>
        <v>-3.6981656073066804E-2</v>
      </c>
      <c r="I16" s="59">
        <f t="shared" si="3"/>
        <v>-0.22912683237731035</v>
      </c>
      <c r="J16" s="60">
        <f t="shared" si="4"/>
        <v>-10066</v>
      </c>
      <c r="K16" s="1"/>
      <c r="L16" s="109"/>
      <c r="M16" s="32"/>
      <c r="N16" s="33"/>
    </row>
    <row r="17" spans="1:16" s="41" customFormat="1" x14ac:dyDescent="0.25">
      <c r="A17" s="56">
        <v>9</v>
      </c>
      <c r="B17" s="50" t="s">
        <v>23</v>
      </c>
      <c r="C17" s="96" t="s">
        <v>41</v>
      </c>
      <c r="D17" s="91">
        <v>35215</v>
      </c>
      <c r="E17" s="51">
        <v>36687</v>
      </c>
      <c r="F17" s="52">
        <f t="shared" si="5"/>
        <v>1472</v>
      </c>
      <c r="G17" s="53">
        <f t="shared" si="6"/>
        <v>4.1800369160869044E-2</v>
      </c>
      <c r="H17" s="85">
        <f t="shared" si="7"/>
        <v>-3.3580362559490595E-2</v>
      </c>
      <c r="I17" s="54">
        <f t="shared" si="3"/>
        <v>-0.16491395793499042</v>
      </c>
      <c r="J17" s="55">
        <f t="shared" si="4"/>
        <v>-7245</v>
      </c>
      <c r="K17" s="1"/>
      <c r="L17" s="109"/>
      <c r="M17" s="32"/>
      <c r="N17" s="33"/>
    </row>
    <row r="18" spans="1:16" x14ac:dyDescent="0.25">
      <c r="A18" s="56">
        <v>10</v>
      </c>
      <c r="B18" s="57" t="s">
        <v>16</v>
      </c>
      <c r="C18" s="95" t="s">
        <v>21</v>
      </c>
      <c r="D18" s="90">
        <v>46070</v>
      </c>
      <c r="E18" s="58">
        <v>48073</v>
      </c>
      <c r="F18" s="37">
        <f t="shared" si="5"/>
        <v>2003</v>
      </c>
      <c r="G18" s="38">
        <f t="shared" si="6"/>
        <v>4.3477317126112469E-2</v>
      </c>
      <c r="H18" s="84">
        <f t="shared" si="7"/>
        <v>-3.2024752202121975E-2</v>
      </c>
      <c r="I18" s="59">
        <f t="shared" si="3"/>
        <v>9.4259309842483763E-2</v>
      </c>
      <c r="J18" s="60">
        <f t="shared" si="4"/>
        <v>4141</v>
      </c>
      <c r="L18" s="109"/>
      <c r="M18" s="32"/>
      <c r="N18" s="33"/>
      <c r="O18" s="41"/>
      <c r="P18" s="41"/>
    </row>
    <row r="19" spans="1:16" s="41" customFormat="1" x14ac:dyDescent="0.25">
      <c r="A19" s="56">
        <v>11</v>
      </c>
      <c r="B19" s="57" t="s">
        <v>23</v>
      </c>
      <c r="C19" s="95" t="s">
        <v>49</v>
      </c>
      <c r="D19" s="90">
        <v>32436</v>
      </c>
      <c r="E19" s="58">
        <v>33857</v>
      </c>
      <c r="F19" s="37">
        <f t="shared" si="5"/>
        <v>1421</v>
      </c>
      <c r="G19" s="38">
        <f t="shared" si="6"/>
        <v>4.3809347638426477E-2</v>
      </c>
      <c r="H19" s="84">
        <f t="shared" si="7"/>
        <v>-3.1716746161014386E-2</v>
      </c>
      <c r="I19" s="59">
        <f t="shared" si="3"/>
        <v>-0.22933169443685697</v>
      </c>
      <c r="J19" s="60">
        <f t="shared" si="4"/>
        <v>-10075</v>
      </c>
      <c r="K19" s="1"/>
      <c r="L19" s="109"/>
      <c r="M19" s="32"/>
      <c r="N19" s="33"/>
    </row>
    <row r="20" spans="1:16" s="41" customFormat="1" x14ac:dyDescent="0.25">
      <c r="A20" s="56">
        <v>12</v>
      </c>
      <c r="B20" s="57" t="s">
        <v>27</v>
      </c>
      <c r="C20" s="95" t="s">
        <v>62</v>
      </c>
      <c r="D20" s="90">
        <v>29031</v>
      </c>
      <c r="E20" s="58">
        <v>30346</v>
      </c>
      <c r="F20" s="37">
        <f t="shared" si="5"/>
        <v>1315</v>
      </c>
      <c r="G20" s="38">
        <f t="shared" si="6"/>
        <v>4.5296407288760276E-2</v>
      </c>
      <c r="H20" s="84">
        <f t="shared" si="7"/>
        <v>-3.0337284518775154E-2</v>
      </c>
      <c r="I20" s="59">
        <f t="shared" si="3"/>
        <v>-0.30925066011108071</v>
      </c>
      <c r="J20" s="60">
        <f t="shared" si="4"/>
        <v>-13586</v>
      </c>
      <c r="K20" s="1"/>
      <c r="L20" s="109"/>
      <c r="M20" s="32"/>
      <c r="N20" s="33"/>
      <c r="O20" s="1"/>
      <c r="P20" s="1"/>
    </row>
    <row r="21" spans="1:16" s="41" customFormat="1" x14ac:dyDescent="0.25">
      <c r="A21" s="56">
        <v>13</v>
      </c>
      <c r="B21" s="57" t="s">
        <v>23</v>
      </c>
      <c r="C21" s="95" t="s">
        <v>43</v>
      </c>
      <c r="D21" s="90">
        <v>34767</v>
      </c>
      <c r="E21" s="58">
        <v>36449</v>
      </c>
      <c r="F21" s="37">
        <f t="shared" si="5"/>
        <v>1682</v>
      </c>
      <c r="G21" s="38">
        <f t="shared" si="6"/>
        <v>4.8379210170564013E-2</v>
      </c>
      <c r="H21" s="84">
        <f t="shared" si="7"/>
        <v>-2.7477541585747667E-2</v>
      </c>
      <c r="I21" s="59">
        <f t="shared" si="3"/>
        <v>-0.17033142128744427</v>
      </c>
      <c r="J21" s="60">
        <f t="shared" si="4"/>
        <v>-7483</v>
      </c>
      <c r="K21" s="1"/>
      <c r="L21" s="109"/>
      <c r="M21" s="32"/>
      <c r="N21" s="33"/>
      <c r="O21" s="1"/>
      <c r="P21" s="1"/>
    </row>
    <row r="22" spans="1:16" s="41" customFormat="1" x14ac:dyDescent="0.25">
      <c r="A22" s="56">
        <v>14</v>
      </c>
      <c r="B22" s="57" t="s">
        <v>23</v>
      </c>
      <c r="C22" s="95" t="s">
        <v>38</v>
      </c>
      <c r="D22" s="90">
        <v>34994</v>
      </c>
      <c r="E22" s="58">
        <v>36733</v>
      </c>
      <c r="F22" s="37">
        <f t="shared" si="5"/>
        <v>1739</v>
      </c>
      <c r="G22" s="38">
        <f t="shared" si="6"/>
        <v>4.9694233297136625E-2</v>
      </c>
      <c r="H22" s="84">
        <f t="shared" si="7"/>
        <v>-2.6257668555531799E-2</v>
      </c>
      <c r="I22" s="59">
        <f t="shared" si="3"/>
        <v>-0.16386688518619685</v>
      </c>
      <c r="J22" s="60">
        <f t="shared" si="4"/>
        <v>-7199</v>
      </c>
      <c r="K22" s="1"/>
      <c r="L22" s="109"/>
      <c r="M22" s="32"/>
      <c r="N22" s="33"/>
    </row>
    <row r="23" spans="1:16" x14ac:dyDescent="0.25">
      <c r="A23" s="56">
        <v>15</v>
      </c>
      <c r="B23" s="57" t="s">
        <v>16</v>
      </c>
      <c r="C23" s="102" t="s">
        <v>19</v>
      </c>
      <c r="D23" s="90">
        <v>47502</v>
      </c>
      <c r="E23" s="58">
        <v>50043</v>
      </c>
      <c r="F23" s="37">
        <f t="shared" si="5"/>
        <v>2541</v>
      </c>
      <c r="G23" s="38">
        <f t="shared" si="6"/>
        <v>5.349248452696731E-2</v>
      </c>
      <c r="H23" s="84">
        <f t="shared" si="7"/>
        <v>-2.2734244409121196E-2</v>
      </c>
      <c r="I23" s="59">
        <f t="shared" si="3"/>
        <v>0.13910133843212247</v>
      </c>
      <c r="J23" s="60">
        <f t="shared" si="4"/>
        <v>6111</v>
      </c>
      <c r="L23" s="109"/>
      <c r="M23" s="32"/>
      <c r="N23" s="33"/>
    </row>
    <row r="24" spans="1:16" x14ac:dyDescent="0.25">
      <c r="A24" s="56">
        <v>16</v>
      </c>
      <c r="B24" s="57" t="s">
        <v>27</v>
      </c>
      <c r="C24" s="95" t="s">
        <v>56</v>
      </c>
      <c r="D24" s="90">
        <v>30996</v>
      </c>
      <c r="E24" s="58">
        <v>32665</v>
      </c>
      <c r="F24" s="37">
        <f t="shared" si="5"/>
        <v>1669</v>
      </c>
      <c r="G24" s="38">
        <f t="shared" si="6"/>
        <v>5.3845657504194122E-2</v>
      </c>
      <c r="H24" s="84">
        <f t="shared" si="7"/>
        <v>-2.2406625691842152E-2</v>
      </c>
      <c r="I24" s="59">
        <f t="shared" si="3"/>
        <v>-0.25646453610124742</v>
      </c>
      <c r="J24" s="60">
        <f t="shared" si="4"/>
        <v>-11267</v>
      </c>
      <c r="L24" s="109"/>
      <c r="M24" s="32"/>
      <c r="N24" s="33"/>
    </row>
    <row r="25" spans="1:16" s="41" customFormat="1" x14ac:dyDescent="0.25">
      <c r="A25" s="56">
        <v>17</v>
      </c>
      <c r="B25" s="57" t="s">
        <v>23</v>
      </c>
      <c r="C25" s="95" t="s">
        <v>48</v>
      </c>
      <c r="D25" s="90">
        <v>33509</v>
      </c>
      <c r="E25" s="58">
        <v>35326</v>
      </c>
      <c r="F25" s="37">
        <f t="shared" si="5"/>
        <v>1817</v>
      </c>
      <c r="G25" s="38">
        <f t="shared" si="6"/>
        <v>5.4224238264346969E-2</v>
      </c>
      <c r="H25" s="84">
        <f t="shared" si="7"/>
        <v>-2.205543760264661E-2</v>
      </c>
      <c r="I25" s="59">
        <f t="shared" si="3"/>
        <v>-0.19589365382864432</v>
      </c>
      <c r="J25" s="60">
        <f t="shared" si="4"/>
        <v>-8606</v>
      </c>
      <c r="K25" s="1"/>
      <c r="L25" s="109"/>
      <c r="M25" s="32"/>
      <c r="N25" s="33"/>
      <c r="O25" s="1"/>
      <c r="P25" s="1"/>
    </row>
    <row r="26" spans="1:16" x14ac:dyDescent="0.25">
      <c r="A26" s="56">
        <v>18</v>
      </c>
      <c r="B26" s="57" t="s">
        <v>16</v>
      </c>
      <c r="C26" s="95" t="s">
        <v>17</v>
      </c>
      <c r="D26" s="90">
        <v>49689</v>
      </c>
      <c r="E26" s="58">
        <v>52454</v>
      </c>
      <c r="F26" s="37">
        <f t="shared" si="5"/>
        <v>2765</v>
      </c>
      <c r="G26" s="38">
        <f t="shared" si="6"/>
        <v>5.5646118859304927E-2</v>
      </c>
      <c r="H26" s="84">
        <f t="shared" si="7"/>
        <v>-2.0736438906025167E-2</v>
      </c>
      <c r="I26" s="59">
        <f t="shared" si="3"/>
        <v>0.19398160793954289</v>
      </c>
      <c r="J26" s="60">
        <f t="shared" si="4"/>
        <v>8522</v>
      </c>
      <c r="L26" s="109"/>
      <c r="M26" s="32"/>
      <c r="N26" s="33"/>
    </row>
    <row r="27" spans="1:16" x14ac:dyDescent="0.25">
      <c r="A27" s="56">
        <v>19</v>
      </c>
      <c r="B27" s="57" t="s">
        <v>23</v>
      </c>
      <c r="C27" s="102" t="s">
        <v>30</v>
      </c>
      <c r="D27" s="90">
        <v>37725</v>
      </c>
      <c r="E27" s="58">
        <v>40134</v>
      </c>
      <c r="F27" s="37">
        <f t="shared" si="5"/>
        <v>2409</v>
      </c>
      <c r="G27" s="38">
        <f t="shared" si="6"/>
        <v>6.3856858846918385E-2</v>
      </c>
      <c r="H27" s="84">
        <f t="shared" si="7"/>
        <v>-1.3119796988016352E-2</v>
      </c>
      <c r="I27" s="59">
        <f t="shared" si="3"/>
        <v>-8.6451789128653367E-2</v>
      </c>
      <c r="J27" s="60">
        <f t="shared" si="4"/>
        <v>-3798</v>
      </c>
      <c r="L27" s="109"/>
      <c r="M27" s="32"/>
      <c r="N27" s="33"/>
    </row>
    <row r="28" spans="1:16" x14ac:dyDescent="0.25">
      <c r="A28" s="56">
        <v>20</v>
      </c>
      <c r="B28" s="57" t="s">
        <v>23</v>
      </c>
      <c r="C28" s="95" t="s">
        <v>55</v>
      </c>
      <c r="D28" s="90">
        <v>30976</v>
      </c>
      <c r="E28" s="58">
        <v>32959</v>
      </c>
      <c r="F28" s="37">
        <f t="shared" si="5"/>
        <v>1983</v>
      </c>
      <c r="G28" s="38">
        <f t="shared" si="6"/>
        <v>6.4017303719008156E-2</v>
      </c>
      <c r="H28" s="84">
        <f t="shared" si="7"/>
        <v>-1.2970961299621386E-2</v>
      </c>
      <c r="I28" s="59">
        <f t="shared" si="3"/>
        <v>-0.24977237548939268</v>
      </c>
      <c r="J28" s="60">
        <f t="shared" si="4"/>
        <v>-10973</v>
      </c>
      <c r="L28" s="109"/>
      <c r="M28" s="32"/>
      <c r="N28" s="33"/>
      <c r="O28" s="41"/>
      <c r="P28" s="41"/>
    </row>
    <row r="29" spans="1:16" x14ac:dyDescent="0.25">
      <c r="A29" s="56">
        <v>21</v>
      </c>
      <c r="B29" s="57" t="s">
        <v>27</v>
      </c>
      <c r="C29" s="95" t="s">
        <v>34</v>
      </c>
      <c r="D29" s="90">
        <v>35994</v>
      </c>
      <c r="E29" s="58">
        <v>38320</v>
      </c>
      <c r="F29" s="37">
        <f t="shared" si="5"/>
        <v>2326</v>
      </c>
      <c r="G29" s="38">
        <f t="shared" si="6"/>
        <v>6.4621881424681948E-2</v>
      </c>
      <c r="H29" s="84">
        <f t="shared" si="7"/>
        <v>-1.2410128548532517E-2</v>
      </c>
      <c r="I29" s="59">
        <f t="shared" si="3"/>
        <v>-0.12774287535281803</v>
      </c>
      <c r="J29" s="60">
        <f t="shared" si="4"/>
        <v>-5612</v>
      </c>
      <c r="L29" s="109"/>
      <c r="M29" s="32"/>
      <c r="N29" s="33"/>
    </row>
    <row r="30" spans="1:16" x14ac:dyDescent="0.25">
      <c r="A30" s="56">
        <v>22</v>
      </c>
      <c r="B30" s="57" t="s">
        <v>16</v>
      </c>
      <c r="C30" s="102" t="s">
        <v>18</v>
      </c>
      <c r="D30" s="90">
        <v>47558</v>
      </c>
      <c r="E30" s="58">
        <v>50754</v>
      </c>
      <c r="F30" s="37">
        <f t="shared" si="5"/>
        <v>3196</v>
      </c>
      <c r="G30" s="38">
        <f t="shared" si="6"/>
        <v>6.7202153160351497E-2</v>
      </c>
      <c r="H30" s="84">
        <f t="shared" si="7"/>
        <v>-1.0016555509878011E-2</v>
      </c>
      <c r="I30" s="59">
        <f t="shared" si="3"/>
        <v>0.15528544113630161</v>
      </c>
      <c r="J30" s="60">
        <f t="shared" si="4"/>
        <v>6822</v>
      </c>
      <c r="L30" s="109"/>
      <c r="M30" s="32"/>
      <c r="N30" s="33"/>
    </row>
    <row r="31" spans="1:16" s="41" customFormat="1" x14ac:dyDescent="0.25">
      <c r="A31" s="56">
        <v>23</v>
      </c>
      <c r="B31" s="57" t="s">
        <v>16</v>
      </c>
      <c r="C31" s="95" t="s">
        <v>29</v>
      </c>
      <c r="D31" s="90">
        <v>37879</v>
      </c>
      <c r="E31" s="58">
        <v>40460</v>
      </c>
      <c r="F31" s="37">
        <f t="shared" si="5"/>
        <v>2581</v>
      </c>
      <c r="G31" s="38">
        <f t="shared" si="6"/>
        <v>6.8138018427096769E-2</v>
      </c>
      <c r="H31" s="84">
        <f t="shared" si="7"/>
        <v>-9.1484059117840077E-3</v>
      </c>
      <c r="I31" s="59">
        <f t="shared" si="3"/>
        <v>-7.9031230082855286E-2</v>
      </c>
      <c r="J31" s="60">
        <f t="shared" si="4"/>
        <v>-3472</v>
      </c>
      <c r="K31" s="1"/>
      <c r="L31" s="109"/>
      <c r="M31" s="32"/>
      <c r="N31" s="33"/>
    </row>
    <row r="32" spans="1:16" x14ac:dyDescent="0.25">
      <c r="A32" s="56">
        <v>24</v>
      </c>
      <c r="B32" s="57" t="s">
        <v>39</v>
      </c>
      <c r="C32" s="95" t="s">
        <v>54</v>
      </c>
      <c r="D32" s="90">
        <v>31150</v>
      </c>
      <c r="E32" s="58">
        <v>33278</v>
      </c>
      <c r="F32" s="37">
        <f t="shared" si="5"/>
        <v>2128</v>
      </c>
      <c r="G32" s="38">
        <f t="shared" si="6"/>
        <v>6.831460674157297E-2</v>
      </c>
      <c r="H32" s="84">
        <f t="shared" si="7"/>
        <v>-8.9845948593941793E-3</v>
      </c>
      <c r="I32" s="59">
        <f t="shared" si="3"/>
        <v>-0.24251115360101971</v>
      </c>
      <c r="J32" s="60">
        <f t="shared" si="4"/>
        <v>-10654</v>
      </c>
      <c r="L32" s="109"/>
      <c r="M32" s="32"/>
      <c r="N32" s="33"/>
    </row>
    <row r="33" spans="1:16" x14ac:dyDescent="0.25">
      <c r="A33" s="56">
        <v>25</v>
      </c>
      <c r="B33" s="57" t="s">
        <v>16</v>
      </c>
      <c r="C33" s="102" t="s">
        <v>32</v>
      </c>
      <c r="D33" s="90">
        <v>37202</v>
      </c>
      <c r="E33" s="58">
        <v>39761</v>
      </c>
      <c r="F33" s="37">
        <f t="shared" si="5"/>
        <v>2559</v>
      </c>
      <c r="G33" s="38">
        <f t="shared" si="6"/>
        <v>6.8786624375033689E-2</v>
      </c>
      <c r="H33" s="84">
        <f t="shared" si="7"/>
        <v>-8.5467306354047867E-3</v>
      </c>
      <c r="I33" s="59">
        <f t="shared" si="3"/>
        <v>-9.4942183374305711E-2</v>
      </c>
      <c r="J33" s="60">
        <f t="shared" si="4"/>
        <v>-4171</v>
      </c>
      <c r="L33" s="109"/>
      <c r="M33" s="32"/>
      <c r="N33" s="33"/>
    </row>
    <row r="34" spans="1:16" s="41" customFormat="1" x14ac:dyDescent="0.25">
      <c r="A34" s="56">
        <v>26</v>
      </c>
      <c r="B34" s="57" t="s">
        <v>16</v>
      </c>
      <c r="C34" s="95" t="s">
        <v>52</v>
      </c>
      <c r="D34" s="90">
        <v>31444</v>
      </c>
      <c r="E34" s="58">
        <v>33638</v>
      </c>
      <c r="F34" s="37">
        <f t="shared" si="5"/>
        <v>2194</v>
      </c>
      <c r="G34" s="38">
        <f t="shared" si="6"/>
        <v>6.9774837806894752E-2</v>
      </c>
      <c r="H34" s="84">
        <f t="shared" si="7"/>
        <v>-7.6300205872960047E-3</v>
      </c>
      <c r="I34" s="59">
        <f t="shared" si="3"/>
        <v>-0.23431667121915689</v>
      </c>
      <c r="J34" s="60">
        <f t="shared" si="4"/>
        <v>-10294</v>
      </c>
      <c r="K34" s="1"/>
      <c r="L34" s="109"/>
      <c r="M34" s="32"/>
      <c r="N34" s="33"/>
      <c r="O34" s="1"/>
      <c r="P34" s="1"/>
    </row>
    <row r="35" spans="1:16" x14ac:dyDescent="0.25">
      <c r="A35" s="56">
        <v>27</v>
      </c>
      <c r="B35" s="57" t="s">
        <v>16</v>
      </c>
      <c r="C35" s="95" t="s">
        <v>33</v>
      </c>
      <c r="D35" s="90">
        <v>36594</v>
      </c>
      <c r="E35" s="58">
        <v>39174</v>
      </c>
      <c r="F35" s="37">
        <f t="shared" si="5"/>
        <v>2580</v>
      </c>
      <c r="G35" s="38">
        <f t="shared" si="6"/>
        <v>7.0503361206755155E-2</v>
      </c>
      <c r="H35" s="84">
        <f t="shared" si="7"/>
        <v>-6.9542103833439839E-3</v>
      </c>
      <c r="I35" s="59">
        <f t="shared" si="3"/>
        <v>-0.10830374214695437</v>
      </c>
      <c r="J35" s="60">
        <f t="shared" si="4"/>
        <v>-4758</v>
      </c>
      <c r="L35" s="109"/>
      <c r="M35" s="32"/>
      <c r="N35" s="33"/>
    </row>
    <row r="36" spans="1:16" ht="16.5" thickBot="1" x14ac:dyDescent="0.3">
      <c r="A36" s="63">
        <v>28</v>
      </c>
      <c r="B36" s="64" t="s">
        <v>27</v>
      </c>
      <c r="C36" s="97" t="s">
        <v>51</v>
      </c>
      <c r="D36" s="92">
        <v>31319</v>
      </c>
      <c r="E36" s="65">
        <v>33690</v>
      </c>
      <c r="F36" s="45">
        <f t="shared" si="5"/>
        <v>2371</v>
      </c>
      <c r="G36" s="46">
        <f t="shared" si="6"/>
        <v>7.5704843705099112E-2</v>
      </c>
      <c r="H36" s="86">
        <f t="shared" si="7"/>
        <v>-2.1290874720786279E-3</v>
      </c>
      <c r="I36" s="66">
        <f t="shared" si="3"/>
        <v>-0.23313302376399891</v>
      </c>
      <c r="J36" s="67">
        <f t="shared" si="4"/>
        <v>-10242</v>
      </c>
      <c r="L36" s="109"/>
      <c r="M36" s="32"/>
      <c r="N36" s="33"/>
    </row>
    <row r="37" spans="1:16" ht="16.5" thickTop="1" x14ac:dyDescent="0.25">
      <c r="A37" s="49">
        <v>29</v>
      </c>
      <c r="B37" s="50" t="s">
        <v>23</v>
      </c>
      <c r="C37" s="96" t="s">
        <v>24</v>
      </c>
      <c r="D37" s="91">
        <v>44206</v>
      </c>
      <c r="E37" s="51">
        <v>47665</v>
      </c>
      <c r="F37" s="52">
        <f t="shared" si="5"/>
        <v>3459</v>
      </c>
      <c r="G37" s="53">
        <f t="shared" si="6"/>
        <v>7.8247296747048001E-2</v>
      </c>
      <c r="H37" s="87">
        <f t="shared" si="7"/>
        <v>2.2940329039711216E-4</v>
      </c>
      <c r="I37" s="54">
        <f t="shared" si="3"/>
        <v>8.4972229809705979E-2</v>
      </c>
      <c r="J37" s="55">
        <f t="shared" si="4"/>
        <v>3733</v>
      </c>
      <c r="L37" s="109"/>
      <c r="M37" s="32"/>
      <c r="N37" s="33"/>
    </row>
    <row r="38" spans="1:16" ht="16.5" thickBot="1" x14ac:dyDescent="0.3">
      <c r="A38" s="63">
        <v>30</v>
      </c>
      <c r="B38" s="64" t="s">
        <v>16</v>
      </c>
      <c r="C38" s="103" t="s">
        <v>26</v>
      </c>
      <c r="D38" s="92">
        <v>39538</v>
      </c>
      <c r="E38" s="65">
        <v>42635</v>
      </c>
      <c r="F38" s="45">
        <f t="shared" si="5"/>
        <v>3097</v>
      </c>
      <c r="G38" s="46">
        <f t="shared" si="6"/>
        <v>7.8329708128888731E-2</v>
      </c>
      <c r="H38" s="88">
        <f t="shared" si="7"/>
        <v>3.0585169655727995E-4</v>
      </c>
      <c r="I38" s="66">
        <f t="shared" si="3"/>
        <v>-2.9522899025767102E-2</v>
      </c>
      <c r="J38" s="67">
        <f t="shared" si="4"/>
        <v>-1297</v>
      </c>
      <c r="L38" s="109"/>
      <c r="M38" s="32"/>
      <c r="N38" s="33"/>
    </row>
    <row r="39" spans="1:16" ht="16.5" thickTop="1" x14ac:dyDescent="0.25">
      <c r="A39" s="49">
        <v>31</v>
      </c>
      <c r="B39" s="50" t="s">
        <v>39</v>
      </c>
      <c r="C39" s="96" t="s">
        <v>64</v>
      </c>
      <c r="D39" s="91">
        <v>25791</v>
      </c>
      <c r="E39" s="51">
        <v>27852</v>
      </c>
      <c r="F39" s="52">
        <f t="shared" si="5"/>
        <v>2061</v>
      </c>
      <c r="G39" s="53">
        <f t="shared" si="6"/>
        <v>7.9911597068744955E-2</v>
      </c>
      <c r="H39" s="85">
        <f t="shared" si="7"/>
        <v>1.7732811398376569E-3</v>
      </c>
      <c r="I39" s="54">
        <f t="shared" si="3"/>
        <v>-0.36602021305654198</v>
      </c>
      <c r="J39" s="55">
        <f t="shared" si="4"/>
        <v>-16080</v>
      </c>
      <c r="L39" s="109"/>
      <c r="M39" s="32"/>
      <c r="N39" s="33"/>
    </row>
    <row r="40" spans="1:16" x14ac:dyDescent="0.25">
      <c r="A40" s="56">
        <v>32</v>
      </c>
      <c r="B40" s="57" t="s">
        <v>27</v>
      </c>
      <c r="C40" s="95" t="s">
        <v>28</v>
      </c>
      <c r="D40" s="90">
        <v>38431</v>
      </c>
      <c r="E40" s="58">
        <v>41522</v>
      </c>
      <c r="F40" s="37">
        <f t="shared" si="5"/>
        <v>3091</v>
      </c>
      <c r="G40" s="38">
        <f t="shared" si="6"/>
        <v>8.0429861309879946E-2</v>
      </c>
      <c r="H40" s="84">
        <f t="shared" si="7"/>
        <v>2.2540457420037185E-3</v>
      </c>
      <c r="I40" s="59">
        <f t="shared" si="3"/>
        <v>-5.4857507056359833E-2</v>
      </c>
      <c r="J40" s="60">
        <f t="shared" si="4"/>
        <v>-2410</v>
      </c>
      <c r="L40" s="109"/>
      <c r="M40" s="32"/>
      <c r="N40" s="33"/>
    </row>
    <row r="41" spans="1:16" x14ac:dyDescent="0.25">
      <c r="A41" s="56">
        <v>33</v>
      </c>
      <c r="B41" s="57" t="s">
        <v>27</v>
      </c>
      <c r="C41" s="95" t="s">
        <v>47</v>
      </c>
      <c r="D41" s="90">
        <v>32647</v>
      </c>
      <c r="E41" s="58">
        <v>35431</v>
      </c>
      <c r="F41" s="37">
        <f t="shared" si="5"/>
        <v>2784</v>
      </c>
      <c r="G41" s="38">
        <f t="shared" si="6"/>
        <v>8.5275829325818675E-2</v>
      </c>
      <c r="H41" s="84">
        <f t="shared" si="7"/>
        <v>6.7493778532641269E-3</v>
      </c>
      <c r="I41" s="59">
        <f t="shared" si="3"/>
        <v>-0.19350359646726756</v>
      </c>
      <c r="J41" s="60">
        <f t="shared" si="4"/>
        <v>-8501</v>
      </c>
      <c r="L41" s="109"/>
      <c r="M41" s="32"/>
      <c r="N41" s="33"/>
    </row>
    <row r="42" spans="1:16" x14ac:dyDescent="0.25">
      <c r="A42" s="56">
        <v>34</v>
      </c>
      <c r="B42" s="57" t="s">
        <v>27</v>
      </c>
      <c r="C42" s="95" t="s">
        <v>57</v>
      </c>
      <c r="D42" s="90">
        <v>29947</v>
      </c>
      <c r="E42" s="58">
        <v>32545</v>
      </c>
      <c r="F42" s="37">
        <f t="shared" si="5"/>
        <v>2598</v>
      </c>
      <c r="G42" s="38">
        <f t="shared" si="6"/>
        <v>8.6753264099909799E-2</v>
      </c>
      <c r="H42" s="84">
        <f t="shared" si="7"/>
        <v>8.1199110388774365E-3</v>
      </c>
      <c r="I42" s="59">
        <f t="shared" si="3"/>
        <v>-0.25919603022853499</v>
      </c>
      <c r="J42" s="60">
        <f t="shared" si="4"/>
        <v>-11387</v>
      </c>
      <c r="L42" s="109"/>
      <c r="M42" s="32"/>
      <c r="N42" s="33"/>
    </row>
    <row r="43" spans="1:16" x14ac:dyDescent="0.25">
      <c r="A43" s="56">
        <v>35</v>
      </c>
      <c r="B43" s="57" t="s">
        <v>23</v>
      </c>
      <c r="C43" s="95" t="s">
        <v>58</v>
      </c>
      <c r="D43" s="90">
        <v>29910</v>
      </c>
      <c r="E43" s="58">
        <v>32556</v>
      </c>
      <c r="F43" s="37">
        <f t="shared" si="5"/>
        <v>2646</v>
      </c>
      <c r="G43" s="38">
        <f t="shared" si="6"/>
        <v>8.8465396188565748E-2</v>
      </c>
      <c r="H43" s="84">
        <f t="shared" si="7"/>
        <v>9.7081597296528876E-3</v>
      </c>
      <c r="I43" s="59">
        <f t="shared" si="3"/>
        <v>-0.25894564326686698</v>
      </c>
      <c r="J43" s="60">
        <f t="shared" si="4"/>
        <v>-11376</v>
      </c>
      <c r="L43" s="109"/>
      <c r="M43" s="32"/>
      <c r="N43" s="33"/>
    </row>
    <row r="44" spans="1:16" x14ac:dyDescent="0.25">
      <c r="A44" s="56">
        <v>36</v>
      </c>
      <c r="B44" s="57" t="s">
        <v>27</v>
      </c>
      <c r="C44" s="95" t="s">
        <v>61</v>
      </c>
      <c r="D44" s="90">
        <v>28427</v>
      </c>
      <c r="E44" s="58">
        <v>30971</v>
      </c>
      <c r="F44" s="37">
        <f t="shared" si="5"/>
        <v>2544</v>
      </c>
      <c r="G44" s="38">
        <f t="shared" si="6"/>
        <v>8.9492384001125691E-2</v>
      </c>
      <c r="H44" s="84">
        <f t="shared" si="7"/>
        <v>1.0660838591025623E-2</v>
      </c>
      <c r="I44" s="59">
        <f t="shared" si="3"/>
        <v>-0.2950241281981244</v>
      </c>
      <c r="J44" s="60">
        <f t="shared" si="4"/>
        <v>-12961</v>
      </c>
      <c r="L44" s="109"/>
      <c r="M44" s="32"/>
      <c r="N44" s="33"/>
    </row>
    <row r="45" spans="1:16" x14ac:dyDescent="0.25">
      <c r="A45" s="56">
        <v>37</v>
      </c>
      <c r="B45" s="57" t="s">
        <v>16</v>
      </c>
      <c r="C45" s="95" t="s">
        <v>20</v>
      </c>
      <c r="D45" s="90">
        <v>44575</v>
      </c>
      <c r="E45" s="58">
        <v>48591</v>
      </c>
      <c r="F45" s="37">
        <f t="shared" si="5"/>
        <v>4016</v>
      </c>
      <c r="G45" s="38">
        <f t="shared" si="6"/>
        <v>9.0095344924284948E-2</v>
      </c>
      <c r="H45" s="84">
        <f t="shared" si="7"/>
        <v>1.1220171543863566E-2</v>
      </c>
      <c r="I45" s="59">
        <f t="shared" si="3"/>
        <v>0.10605025949194213</v>
      </c>
      <c r="J45" s="60">
        <f t="shared" si="4"/>
        <v>4659</v>
      </c>
      <c r="L45" s="109"/>
      <c r="M45" s="32"/>
      <c r="N45" s="33"/>
    </row>
    <row r="46" spans="1:16" x14ac:dyDescent="0.25">
      <c r="A46" s="56">
        <v>38</v>
      </c>
      <c r="B46" s="50" t="s">
        <v>23</v>
      </c>
      <c r="C46" s="96" t="s">
        <v>35</v>
      </c>
      <c r="D46" s="91">
        <v>34523</v>
      </c>
      <c r="E46" s="51">
        <v>37741</v>
      </c>
      <c r="F46" s="37">
        <f t="shared" si="5"/>
        <v>3218</v>
      </c>
      <c r="G46" s="38">
        <f t="shared" si="6"/>
        <v>9.3213220172059241E-2</v>
      </c>
      <c r="H46" s="84">
        <f t="shared" si="7"/>
        <v>1.4112449139201511E-2</v>
      </c>
      <c r="I46" s="54">
        <f t="shared" si="3"/>
        <v>-0.14092233451698077</v>
      </c>
      <c r="J46" s="60">
        <f t="shared" si="4"/>
        <v>-6191</v>
      </c>
      <c r="L46" s="109"/>
      <c r="M46" s="32"/>
      <c r="N46" s="33"/>
    </row>
    <row r="47" spans="1:16" x14ac:dyDescent="0.25">
      <c r="A47" s="56">
        <v>39</v>
      </c>
      <c r="B47" s="57" t="s">
        <v>16</v>
      </c>
      <c r="C47" s="95" t="s">
        <v>22</v>
      </c>
      <c r="D47" s="90">
        <v>42790</v>
      </c>
      <c r="E47" s="58">
        <v>46800</v>
      </c>
      <c r="F47" s="37">
        <f t="shared" si="5"/>
        <v>4010</v>
      </c>
      <c r="G47" s="38">
        <f t="shared" si="6"/>
        <v>9.3713484458985752E-2</v>
      </c>
      <c r="H47" s="84">
        <f t="shared" si="7"/>
        <v>1.4576516195719647E-2</v>
      </c>
      <c r="I47" s="59">
        <f t="shared" si="3"/>
        <v>6.5282709642174197E-2</v>
      </c>
      <c r="J47" s="60">
        <f t="shared" si="4"/>
        <v>2868</v>
      </c>
      <c r="L47" s="109"/>
      <c r="M47" s="32"/>
      <c r="N47" s="33"/>
    </row>
    <row r="48" spans="1:16" x14ac:dyDescent="0.25">
      <c r="A48" s="56">
        <v>40</v>
      </c>
      <c r="B48" s="57" t="s">
        <v>23</v>
      </c>
      <c r="C48" s="95" t="s">
        <v>36</v>
      </c>
      <c r="D48" s="90">
        <v>34290</v>
      </c>
      <c r="E48" s="58">
        <v>37603</v>
      </c>
      <c r="F48" s="37">
        <f t="shared" si="5"/>
        <v>3313</v>
      </c>
      <c r="G48" s="38">
        <f t="shared" si="6"/>
        <v>9.6617089530475431E-2</v>
      </c>
      <c r="H48" s="84">
        <f t="shared" si="7"/>
        <v>1.7270027393762044E-2</v>
      </c>
      <c r="I48" s="59">
        <f t="shared" si="3"/>
        <v>-0.14406355276336158</v>
      </c>
      <c r="J48" s="60">
        <f t="shared" si="4"/>
        <v>-6329</v>
      </c>
      <c r="L48" s="109"/>
      <c r="M48" s="32"/>
      <c r="N48" s="33"/>
    </row>
    <row r="49" spans="1:16" x14ac:dyDescent="0.25">
      <c r="A49" s="56">
        <v>41</v>
      </c>
      <c r="B49" s="57" t="s">
        <v>16</v>
      </c>
      <c r="C49" s="95" t="s">
        <v>53</v>
      </c>
      <c r="D49" s="90">
        <v>30284</v>
      </c>
      <c r="E49" s="58">
        <v>33335</v>
      </c>
      <c r="F49" s="37">
        <f t="shared" si="5"/>
        <v>3051</v>
      </c>
      <c r="G49" s="38">
        <f t="shared" si="6"/>
        <v>0.10074626865671643</v>
      </c>
      <c r="H49" s="84">
        <f t="shared" si="7"/>
        <v>2.110043474649026E-2</v>
      </c>
      <c r="I49" s="59">
        <f t="shared" si="3"/>
        <v>-0.24121369389055813</v>
      </c>
      <c r="J49" s="60">
        <f t="shared" si="4"/>
        <v>-10597</v>
      </c>
      <c r="L49" s="109"/>
      <c r="M49" s="32"/>
      <c r="N49" s="33"/>
      <c r="O49" s="16"/>
      <c r="P49" s="16"/>
    </row>
    <row r="50" spans="1:16" x14ac:dyDescent="0.25">
      <c r="A50" s="56">
        <v>42</v>
      </c>
      <c r="B50" s="57" t="s">
        <v>27</v>
      </c>
      <c r="C50" s="95" t="s">
        <v>63</v>
      </c>
      <c r="D50" s="90">
        <v>27072</v>
      </c>
      <c r="E50" s="58">
        <v>30017</v>
      </c>
      <c r="F50" s="37">
        <f t="shared" si="5"/>
        <v>2945</v>
      </c>
      <c r="G50" s="38">
        <f t="shared" si="6"/>
        <v>0.10878398345153673</v>
      </c>
      <c r="H50" s="84">
        <f t="shared" si="7"/>
        <v>2.8556570919792801E-2</v>
      </c>
      <c r="I50" s="59">
        <f t="shared" si="3"/>
        <v>-0.316739506510061</v>
      </c>
      <c r="J50" s="60">
        <f t="shared" si="4"/>
        <v>-13915</v>
      </c>
      <c r="L50" s="109"/>
      <c r="M50" s="32"/>
      <c r="N50" s="33"/>
      <c r="O50" s="16"/>
      <c r="P50" s="16"/>
    </row>
    <row r="51" spans="1:16" x14ac:dyDescent="0.25">
      <c r="A51" s="56">
        <v>43</v>
      </c>
      <c r="B51" s="57" t="s">
        <v>27</v>
      </c>
      <c r="C51" s="95" t="s">
        <v>59</v>
      </c>
      <c r="D51" s="90">
        <v>29103</v>
      </c>
      <c r="E51" s="58">
        <v>32346</v>
      </c>
      <c r="F51" s="37">
        <f t="shared" si="5"/>
        <v>3243</v>
      </c>
      <c r="G51" s="38">
        <f t="shared" si="6"/>
        <v>0.11143181115348932</v>
      </c>
      <c r="H51" s="84">
        <f t="shared" si="7"/>
        <v>3.1012811830695153E-2</v>
      </c>
      <c r="I51" s="59">
        <f t="shared" si="3"/>
        <v>-0.26372575798962028</v>
      </c>
      <c r="J51" s="60">
        <f t="shared" si="4"/>
        <v>-11586</v>
      </c>
      <c r="L51" s="109"/>
      <c r="M51" s="32"/>
    </row>
    <row r="52" spans="1:16" s="16" customFormat="1" x14ac:dyDescent="0.25">
      <c r="A52" s="56">
        <v>44</v>
      </c>
      <c r="B52" s="57" t="s">
        <v>27</v>
      </c>
      <c r="C52" s="95" t="s">
        <v>45</v>
      </c>
      <c r="D52" s="90">
        <v>31783</v>
      </c>
      <c r="E52" s="58">
        <v>35767</v>
      </c>
      <c r="F52" s="37">
        <f t="shared" si="5"/>
        <v>3984</v>
      </c>
      <c r="G52" s="38">
        <f t="shared" si="6"/>
        <v>0.12535002989019284</v>
      </c>
      <c r="H52" s="84">
        <f t="shared" si="7"/>
        <v>4.392396093709916E-2</v>
      </c>
      <c r="I52" s="59">
        <f t="shared" si="3"/>
        <v>-0.18585541291086227</v>
      </c>
      <c r="J52" s="60">
        <f t="shared" si="4"/>
        <v>-8165</v>
      </c>
      <c r="K52" s="1"/>
      <c r="L52" s="109"/>
      <c r="M52" s="32"/>
      <c r="N52" s="1"/>
      <c r="O52" s="1"/>
      <c r="P52" s="1"/>
    </row>
    <row r="53" spans="1:16" s="16" customFormat="1" ht="16.5" thickBot="1" x14ac:dyDescent="0.3">
      <c r="A53" s="63">
        <v>45</v>
      </c>
      <c r="B53" s="64" t="s">
        <v>27</v>
      </c>
      <c r="C53" s="97" t="s">
        <v>31</v>
      </c>
      <c r="D53" s="92">
        <v>34530</v>
      </c>
      <c r="E53" s="65">
        <v>39944</v>
      </c>
      <c r="F53" s="45">
        <f t="shared" si="5"/>
        <v>5414</v>
      </c>
      <c r="G53" s="46">
        <f t="shared" si="6"/>
        <v>0.15679119606139591</v>
      </c>
      <c r="H53" s="86">
        <f t="shared" si="7"/>
        <v>7.3090163322259816E-2</v>
      </c>
      <c r="I53" s="66">
        <f t="shared" si="3"/>
        <v>-9.0776654830192149E-2</v>
      </c>
      <c r="J53" s="67">
        <f t="shared" si="4"/>
        <v>-3988</v>
      </c>
      <c r="K53" s="1"/>
      <c r="L53" s="109"/>
      <c r="M53" s="32"/>
      <c r="N53" s="1"/>
      <c r="O53" s="1"/>
      <c r="P53" s="1"/>
    </row>
    <row r="54" spans="1:16" ht="16.5" thickTop="1" x14ac:dyDescent="0.25">
      <c r="A54" s="68"/>
      <c r="B54" s="68"/>
      <c r="C54" s="68" t="s">
        <v>65</v>
      </c>
      <c r="D54" s="68"/>
      <c r="E54" s="69">
        <f>SUM(E9:E53)</f>
        <v>1700377</v>
      </c>
      <c r="F54" s="69"/>
      <c r="G54" s="69"/>
      <c r="H54" s="69"/>
      <c r="I54" s="70"/>
      <c r="J54" s="76"/>
    </row>
  </sheetData>
  <sortState ref="A9:N53">
    <sortCondition ref="G9:G53"/>
  </sortState>
  <mergeCells count="13">
    <mergeCell ref="J4:J5"/>
    <mergeCell ref="A7:C7"/>
    <mergeCell ref="A8:C8"/>
    <mergeCell ref="A1:J1"/>
    <mergeCell ref="A2:B2"/>
    <mergeCell ref="A3:A5"/>
    <mergeCell ref="B3:B5"/>
    <mergeCell ref="C3:C5"/>
    <mergeCell ref="D3:J3"/>
    <mergeCell ref="D4:F4"/>
    <mergeCell ref="G4:G5"/>
    <mergeCell ref="H4:H5"/>
    <mergeCell ref="I4:I5"/>
  </mergeCells>
  <printOptions horizontalCentered="1"/>
  <pageMargins left="0" right="0" top="0" bottom="0" header="0.31496062992125984" footer="0.31496062992125984"/>
  <pageSetup paperSize="9" scale="9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Tabela 2 sort kol 5 i 10</vt:lpstr>
      <vt:lpstr>Tabela 2 sort kol 7 i 8</vt:lpstr>
      <vt:lpstr>'Tabela 2 sort kol 5 i 10'!Print_Area</vt:lpstr>
      <vt:lpstr>'Tabela 2 sort kol 7 i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Petrana Odavic</dc:creator>
  <cp:lastModifiedBy>Verica Nadjalin</cp:lastModifiedBy>
  <dcterms:created xsi:type="dcterms:W3CDTF">2014-02-18T11:14:24Z</dcterms:created>
  <dcterms:modified xsi:type="dcterms:W3CDTF">2016-09-19T12:29:22Z</dcterms:modified>
</cp:coreProperties>
</file>