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18195" windowHeight="10890"/>
  </bookViews>
  <sheets>
    <sheet name="Tabela 2" sheetId="1" r:id="rId1"/>
  </sheets>
  <externalReferences>
    <externalReference r:id="rId2"/>
    <externalReference r:id="rId3"/>
  </externalReferences>
  <definedNames>
    <definedName name="_____________tab5" localSheetId="0">#REF!</definedName>
    <definedName name="_____________tab5">#REF!</definedName>
    <definedName name="___tab1" localSheetId="0">#REF!</definedName>
    <definedName name="___tab1">#REF!</definedName>
    <definedName name="___tab2" localSheetId="0">#REF!</definedName>
    <definedName name="___tab2">#REF!</definedName>
    <definedName name="___tab3">#REF!</definedName>
    <definedName name="___tab4">#REF!</definedName>
    <definedName name="_tab1" localSheetId="0">#REF!</definedName>
    <definedName name="_tab1">#REF!</definedName>
    <definedName name="_tab2">#REF!</definedName>
    <definedName name="_tab3">#REF!</definedName>
    <definedName name="_tab4">#REF!</definedName>
    <definedName name="brsaop">[1]Par!$G$2</definedName>
    <definedName name="bure">[2]Opštine!#REF!</definedName>
    <definedName name="dugoime">[1]Par!$F$2</definedName>
    <definedName name="godPod">[1]Par!$C$8</definedName>
    <definedName name="godPre">[1]Par!$C$9</definedName>
    <definedName name="ime">[1]Par!$E$2</definedName>
    <definedName name="mesPod">[1]Par!$F$9</definedName>
    <definedName name="mesPre">[1]Par!$F$10</definedName>
    <definedName name="nnnnn" localSheetId="0">#REF!</definedName>
    <definedName name="nnnnn">#REF!</definedName>
    <definedName name="NOVI" localSheetId="0">#REF!</definedName>
    <definedName name="NOVI">#REF!</definedName>
    <definedName name="oblast">[1]Par!$D$2</definedName>
    <definedName name="Okruzi1" localSheetId="0">[2]Opštine!#REF!</definedName>
    <definedName name="Okruzi1">[2]Opštine!#REF!</definedName>
    <definedName name="_xlnm.Print_Area" localSheetId="0">'Tabela 2'!$A$1:$J$55</definedName>
    <definedName name="zaNaslov">[1]Par!$F$8</definedName>
    <definedName name="zaPecat">[1]Par!$G$4</definedName>
    <definedName name="ZDENKA">[2]Opštine!#REF!</definedName>
    <definedName name="ЗДЕНКА">[2]Opštine!#REF!</definedName>
  </definedNames>
  <calcPr calcId="145621"/>
</workbook>
</file>

<file path=xl/calcChain.xml><?xml version="1.0" encoding="utf-8"?>
<calcChain xmlns="http://schemas.openxmlformats.org/spreadsheetml/2006/main">
  <c r="J52" i="1" l="1"/>
  <c r="I52" i="1"/>
  <c r="H52" i="1"/>
  <c r="G52" i="1"/>
  <c r="F52" i="1"/>
  <c r="J53" i="1"/>
  <c r="I53" i="1"/>
  <c r="H53" i="1"/>
  <c r="G53" i="1"/>
  <c r="F53" i="1"/>
  <c r="J44" i="1"/>
  <c r="I44" i="1"/>
  <c r="H44" i="1"/>
  <c r="G44" i="1"/>
  <c r="F44" i="1"/>
  <c r="J50" i="1"/>
  <c r="I50" i="1"/>
  <c r="H50" i="1"/>
  <c r="G50" i="1"/>
  <c r="F50" i="1"/>
  <c r="J45" i="1"/>
  <c r="I45" i="1"/>
  <c r="H45" i="1"/>
  <c r="G45" i="1"/>
  <c r="F45" i="1"/>
  <c r="J48" i="1"/>
  <c r="I48" i="1"/>
  <c r="H48" i="1"/>
  <c r="G48" i="1"/>
  <c r="F48" i="1"/>
  <c r="J47" i="1"/>
  <c r="I47" i="1"/>
  <c r="H47" i="1"/>
  <c r="G47" i="1"/>
  <c r="F47" i="1"/>
  <c r="J51" i="1"/>
  <c r="I51" i="1"/>
  <c r="H51" i="1"/>
  <c r="G51" i="1"/>
  <c r="F51" i="1"/>
  <c r="J49" i="1"/>
  <c r="I49" i="1"/>
  <c r="H49" i="1"/>
  <c r="G49" i="1"/>
  <c r="F49" i="1"/>
  <c r="J43" i="1"/>
  <c r="I43" i="1"/>
  <c r="H43" i="1"/>
  <c r="G43" i="1"/>
  <c r="F43" i="1"/>
  <c r="J42" i="1"/>
  <c r="I42" i="1"/>
  <c r="H42" i="1"/>
  <c r="G42" i="1"/>
  <c r="F42" i="1"/>
  <c r="J39" i="1"/>
  <c r="I39" i="1"/>
  <c r="H39" i="1"/>
  <c r="G39" i="1"/>
  <c r="F39" i="1"/>
  <c r="J38" i="1"/>
  <c r="I38" i="1"/>
  <c r="H38" i="1"/>
  <c r="G38" i="1"/>
  <c r="F38" i="1"/>
  <c r="J46" i="1"/>
  <c r="I46" i="1"/>
  <c r="H46" i="1"/>
  <c r="G46" i="1"/>
  <c r="F46" i="1"/>
  <c r="J36" i="1"/>
  <c r="I36" i="1"/>
  <c r="H36" i="1"/>
  <c r="G36" i="1"/>
  <c r="F36" i="1"/>
  <c r="J41" i="1"/>
  <c r="I41" i="1"/>
  <c r="H41" i="1"/>
  <c r="G41" i="1"/>
  <c r="F41" i="1"/>
  <c r="J35" i="1"/>
  <c r="I35" i="1"/>
  <c r="H35" i="1"/>
  <c r="G35" i="1"/>
  <c r="F35" i="1"/>
  <c r="J32" i="1"/>
  <c r="I32" i="1"/>
  <c r="H32" i="1"/>
  <c r="G32" i="1"/>
  <c r="F32" i="1"/>
  <c r="J20" i="1"/>
  <c r="I20" i="1"/>
  <c r="H20" i="1"/>
  <c r="G20" i="1"/>
  <c r="F20" i="1"/>
  <c r="J37" i="1"/>
  <c r="I37" i="1"/>
  <c r="H37" i="1"/>
  <c r="G37" i="1"/>
  <c r="F37" i="1"/>
  <c r="J40" i="1"/>
  <c r="I40" i="1"/>
  <c r="H40" i="1"/>
  <c r="G40" i="1"/>
  <c r="F40" i="1"/>
  <c r="J22" i="1"/>
  <c r="I22" i="1"/>
  <c r="H22" i="1"/>
  <c r="G22" i="1"/>
  <c r="F22" i="1"/>
  <c r="J33" i="1"/>
  <c r="I33" i="1"/>
  <c r="H33" i="1"/>
  <c r="G33" i="1"/>
  <c r="F33" i="1"/>
  <c r="J34" i="1"/>
  <c r="I34" i="1"/>
  <c r="H34" i="1"/>
  <c r="G34" i="1"/>
  <c r="F34" i="1"/>
  <c r="J27" i="1"/>
  <c r="I27" i="1"/>
  <c r="H27" i="1"/>
  <c r="G27" i="1"/>
  <c r="F27" i="1"/>
  <c r="J26" i="1"/>
  <c r="I26" i="1"/>
  <c r="H26" i="1"/>
  <c r="G26" i="1"/>
  <c r="F26" i="1"/>
  <c r="J30" i="1"/>
  <c r="I30" i="1"/>
  <c r="H30" i="1"/>
  <c r="G30" i="1"/>
  <c r="F30" i="1"/>
  <c r="J31" i="1"/>
  <c r="I31" i="1"/>
  <c r="H31" i="1"/>
  <c r="G31" i="1"/>
  <c r="F31" i="1"/>
  <c r="J23" i="1"/>
  <c r="I23" i="1"/>
  <c r="H23" i="1"/>
  <c r="G23" i="1"/>
  <c r="F23" i="1"/>
  <c r="J25" i="1"/>
  <c r="I25" i="1"/>
  <c r="H25" i="1"/>
  <c r="G25" i="1"/>
  <c r="F25" i="1"/>
  <c r="J24" i="1"/>
  <c r="I24" i="1"/>
  <c r="H24" i="1"/>
  <c r="G24" i="1"/>
  <c r="F24" i="1"/>
  <c r="J21" i="1"/>
  <c r="I21" i="1"/>
  <c r="H21" i="1"/>
  <c r="G21" i="1"/>
  <c r="F21" i="1"/>
  <c r="J28" i="1"/>
  <c r="I28" i="1"/>
  <c r="H28" i="1"/>
  <c r="G28" i="1"/>
  <c r="F28" i="1"/>
  <c r="J17" i="1"/>
  <c r="I17" i="1"/>
  <c r="H17" i="1"/>
  <c r="G17" i="1"/>
  <c r="F17" i="1"/>
  <c r="J18" i="1"/>
  <c r="I18" i="1"/>
  <c r="H18" i="1"/>
  <c r="G18" i="1"/>
  <c r="F18" i="1"/>
  <c r="J19" i="1"/>
  <c r="I19" i="1"/>
  <c r="H19" i="1"/>
  <c r="G19" i="1"/>
  <c r="F19" i="1"/>
  <c r="J29" i="1"/>
  <c r="I29" i="1"/>
  <c r="H29" i="1"/>
  <c r="G29" i="1"/>
  <c r="F29" i="1"/>
  <c r="J16" i="1"/>
  <c r="I16" i="1"/>
  <c r="H16" i="1"/>
  <c r="G16" i="1"/>
  <c r="F16" i="1"/>
  <c r="J15" i="1"/>
  <c r="I15" i="1"/>
  <c r="H15" i="1"/>
  <c r="G15" i="1"/>
  <c r="F15" i="1"/>
  <c r="J14" i="1"/>
  <c r="I14" i="1"/>
  <c r="H14" i="1"/>
  <c r="G14" i="1"/>
  <c r="F14" i="1"/>
  <c r="J9" i="1"/>
  <c r="I9" i="1"/>
  <c r="H9" i="1"/>
  <c r="G9" i="1"/>
  <c r="F9" i="1"/>
  <c r="J13" i="1"/>
  <c r="I13" i="1"/>
  <c r="H13" i="1"/>
  <c r="G13" i="1"/>
  <c r="F13" i="1"/>
  <c r="J11" i="1"/>
  <c r="I11" i="1"/>
  <c r="H11" i="1"/>
  <c r="G11" i="1"/>
  <c r="F11" i="1"/>
  <c r="J10" i="1"/>
  <c r="I10" i="1"/>
  <c r="H10" i="1"/>
  <c r="G10" i="1"/>
  <c r="F10" i="1"/>
  <c r="J12" i="1"/>
  <c r="I12" i="1"/>
  <c r="H12" i="1"/>
  <c r="G12" i="1"/>
  <c r="F12" i="1"/>
  <c r="J8" i="1"/>
  <c r="I8" i="1"/>
  <c r="H8" i="1"/>
  <c r="G8" i="1"/>
  <c r="F8" i="1"/>
  <c r="H7" i="1"/>
  <c r="G7" i="1"/>
  <c r="F7" i="1"/>
</calcChain>
</file>

<file path=xl/sharedStrings.xml><?xml version="1.0" encoding="utf-8"?>
<sst xmlns="http://schemas.openxmlformats.org/spreadsheetml/2006/main" count="108" uniqueCount="67">
  <si>
    <t>Табела 2</t>
  </si>
  <si>
    <t>РАНГ</t>
  </si>
  <si>
    <t xml:space="preserve">Степен
 развијености 
 </t>
  </si>
  <si>
    <t>ГРАД - ОПШТИНА</t>
  </si>
  <si>
    <t>ПРОСЕЧНЕ ЗАРАДЕ БЕЗ ПОРЕЗА И ДОПРИНОСА ПО ЗАПОСЛЕНОМ</t>
  </si>
  <si>
    <t>РСД</t>
  </si>
  <si>
    <r>
      <rPr>
        <b/>
        <sz val="10"/>
        <color indexed="8"/>
        <rFont val="Calibri"/>
        <family val="2"/>
      </rPr>
      <t xml:space="preserve">% номиналног </t>
    </r>
    <r>
      <rPr>
        <sz val="10"/>
        <color indexed="8"/>
        <rFont val="Calibri"/>
        <family val="2"/>
      </rPr>
      <t xml:space="preserve"> раста/пада</t>
    </r>
  </si>
  <si>
    <r>
      <rPr>
        <b/>
        <sz val="10"/>
        <color indexed="8"/>
        <rFont val="Calibri"/>
        <family val="2"/>
      </rPr>
      <t xml:space="preserve">% реалног </t>
    </r>
    <r>
      <rPr>
        <sz val="10"/>
        <color indexed="8"/>
        <rFont val="Calibri"/>
        <family val="2"/>
      </rPr>
      <t>раста/пада</t>
    </r>
  </si>
  <si>
    <r>
      <rPr>
        <b/>
        <sz val="10"/>
        <color indexed="8"/>
        <rFont val="Calibri"/>
        <family val="2"/>
      </rPr>
      <t>% одступања</t>
    </r>
    <r>
      <rPr>
        <sz val="10"/>
        <color indexed="8"/>
        <rFont val="Calibri"/>
        <family val="2"/>
      </rPr>
      <t xml:space="preserve"> у односу на </t>
    </r>
    <r>
      <rPr>
        <b/>
        <sz val="10"/>
        <color indexed="8"/>
        <rFont val="Calibri"/>
        <family val="2"/>
      </rPr>
      <t>просек Србије</t>
    </r>
  </si>
  <si>
    <r>
      <t xml:space="preserve">Номинална </t>
    </r>
    <r>
      <rPr>
        <b/>
        <sz val="9"/>
        <color indexed="8"/>
        <rFont val="Calibri"/>
        <family val="2"/>
      </rPr>
      <t>разлика у односу на просек Србије</t>
    </r>
  </si>
  <si>
    <r>
      <rPr>
        <b/>
        <sz val="9"/>
        <color indexed="8"/>
        <rFont val="Calibri"/>
        <family val="2"/>
      </rPr>
      <t>Номиналан раст/пад</t>
    </r>
    <r>
      <rPr>
        <sz val="9"/>
        <color indexed="8"/>
        <rFont val="Calibri"/>
        <family val="2"/>
      </rPr>
      <t xml:space="preserve">
</t>
    </r>
  </si>
  <si>
    <t xml:space="preserve">РЕПУБЛИКА СРБИЈА </t>
  </si>
  <si>
    <t>Регион Војводине НСТЈ-2</t>
  </si>
  <si>
    <t>I</t>
  </si>
  <si>
    <t>Беочин</t>
  </si>
  <si>
    <t>Панчево - град</t>
  </si>
  <si>
    <t>Нови Сад - град</t>
  </si>
  <si>
    <t>Бачка Паланка</t>
  </si>
  <si>
    <t>Пећинци</t>
  </si>
  <si>
    <t>II</t>
  </si>
  <si>
    <t>Апатин</t>
  </si>
  <si>
    <t>Зрењанин - град</t>
  </si>
  <si>
    <t>Сента</t>
  </si>
  <si>
    <t>Сремска Митровица - град</t>
  </si>
  <si>
    <t>Суботица - град</t>
  </si>
  <si>
    <t>Кањижа</t>
  </si>
  <si>
    <t>III</t>
  </si>
  <si>
    <t>Ковин</t>
  </si>
  <si>
    <t>Нови Кнежевац</t>
  </si>
  <si>
    <t>Нова Црња</t>
  </si>
  <si>
    <t>Кула</t>
  </si>
  <si>
    <t>Бачка Топола</t>
  </si>
  <si>
    <t>Шид</t>
  </si>
  <si>
    <t>Стара Пазова</t>
  </si>
  <si>
    <t>Врбас</t>
  </si>
  <si>
    <t>Бечеј</t>
  </si>
  <si>
    <t>Рума</t>
  </si>
  <si>
    <t>Инђија</t>
  </si>
  <si>
    <t>Оџаци</t>
  </si>
  <si>
    <t>Жабаљ</t>
  </si>
  <si>
    <t>Ада</t>
  </si>
  <si>
    <t>Сремски Карловци</t>
  </si>
  <si>
    <t>IV</t>
  </si>
  <si>
    <t>Опово</t>
  </si>
  <si>
    <t>Бела Црква</t>
  </si>
  <si>
    <t>Сомбор - град</t>
  </si>
  <si>
    <t>Ириг</t>
  </si>
  <si>
    <t>Темерин</t>
  </si>
  <si>
    <t>Чока</t>
  </si>
  <si>
    <t>Србобран</t>
  </si>
  <si>
    <t>Нови Бечеј</t>
  </si>
  <si>
    <t>Сечањ</t>
  </si>
  <si>
    <t>Бачки Петровац</t>
  </si>
  <si>
    <t>Бач</t>
  </si>
  <si>
    <t>Мали Иђош</t>
  </si>
  <si>
    <t>Тител</t>
  </si>
  <si>
    <t>Житиште</t>
  </si>
  <si>
    <t>Пландиште</t>
  </si>
  <si>
    <t>Алибунар</t>
  </si>
  <si>
    <t>Ковачица</t>
  </si>
  <si>
    <r>
      <rPr>
        <vertAlign val="superscript"/>
        <sz val="8"/>
        <color indexed="8"/>
        <rFont val="Calibri"/>
        <family val="2"/>
      </rPr>
      <t>1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март 2015. ЗП14 број 102 од 24.04.2015.</t>
    </r>
  </si>
  <si>
    <r>
      <rPr>
        <vertAlign val="superscript"/>
        <sz val="8"/>
        <color indexed="8"/>
        <rFont val="Calibri"/>
        <family val="2"/>
      </rPr>
      <t>2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март 2016. ЗП14 број 100 од 25.04.2016.</t>
    </r>
  </si>
  <si>
    <t xml:space="preserve">ПРОСЕЧНЕ НЕТО ЗАРАДЕ ПО ЗАПОСЛЕНОМ У  ПЕРИОДУ  ЈАНУАР - МАРТ 2015. И  2016. ГОДИНЕ
 ПО ЈЕДИНИЦАМА ЛОКАЛНЕ САМОУПРАВЕ У АП ВОЈВОДИНИ </t>
  </si>
  <si>
    <r>
      <t>I-III 2015.</t>
    </r>
    <r>
      <rPr>
        <vertAlign val="superscript"/>
        <sz val="11"/>
        <color indexed="8"/>
        <rFont val="Calibri"/>
        <family val="2"/>
      </rPr>
      <t>1</t>
    </r>
  </si>
  <si>
    <r>
      <t>I-III 2016.</t>
    </r>
    <r>
      <rPr>
        <b/>
        <vertAlign val="superscript"/>
        <sz val="11"/>
        <color indexed="8"/>
        <rFont val="Calibri"/>
        <family val="2"/>
      </rPr>
      <t>2</t>
    </r>
  </si>
  <si>
    <t>Кикинда - град</t>
  </si>
  <si>
    <t>Вршац - 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</si>
</sst>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D_i_n_._-;\-* #,##0.00\ _D_i_n_._-;_-* &quot;-&quot;??\ _D_i_n_._-;_-@_-"/>
    <numFmt numFmtId="164" formatCode="0.0%"/>
    <numFmt numFmtId="165" formatCode="_(* #,##0.00_);_(* \(#,##0.00\);_(* &quot;-&quot;??_);_(@_)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sz val="11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0"/>
      <name val="Calibri"/>
      <family val="2"/>
      <scheme val="minor"/>
    </font>
    <font>
      <sz val="10"/>
      <name val="Arial"/>
      <family val="2"/>
      <charset val="238"/>
    </font>
    <font>
      <i/>
      <sz val="11"/>
      <name val="Calibri"/>
      <family val="2"/>
    </font>
    <font>
      <sz val="10"/>
      <name val="Calibri"/>
      <family val="2"/>
      <scheme val="minor"/>
    </font>
    <font>
      <vertAlign val="superscript"/>
      <sz val="8"/>
      <color indexed="8"/>
      <name val="Calibri"/>
      <family val="2"/>
    </font>
    <font>
      <sz val="11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vertAlign val="superscript"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0" borderId="0"/>
    <xf numFmtId="0" fontId="4" fillId="0" borderId="0"/>
    <xf numFmtId="0" fontId="1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6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20" fillId="0" borderId="0"/>
    <xf numFmtId="0" fontId="1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1" applyFont="1" applyFill="1" applyBorder="1"/>
    <xf numFmtId="0" fontId="2" fillId="0" borderId="1" xfId="1" applyFont="1" applyFill="1" applyBorder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0" fontId="7" fillId="0" borderId="20" xfId="2" applyFont="1" applyFill="1" applyBorder="1" applyAlignment="1" applyProtection="1">
      <alignment horizontal="center" vertical="center" textRotation="90" wrapText="1"/>
    </xf>
    <xf numFmtId="0" fontId="11" fillId="0" borderId="23" xfId="2" applyFont="1" applyFill="1" applyBorder="1" applyAlignment="1" applyProtection="1">
      <alignment horizontal="center" vertical="center" wrapText="1"/>
    </xf>
    <xf numFmtId="0" fontId="11" fillId="0" borderId="24" xfId="2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>
      <alignment horizontal="center" vertical="center"/>
    </xf>
    <xf numFmtId="0" fontId="11" fillId="0" borderId="21" xfId="2" applyFont="1" applyFill="1" applyBorder="1" applyAlignment="1" applyProtection="1">
      <alignment horizontal="center" vertical="center" wrapText="1"/>
    </xf>
    <xf numFmtId="0" fontId="12" fillId="0" borderId="26" xfId="2" applyFont="1" applyFill="1" applyBorder="1" applyAlignment="1" applyProtection="1">
      <alignment horizontal="center" vertical="center" wrapText="1"/>
    </xf>
    <xf numFmtId="0" fontId="12" fillId="0" borderId="23" xfId="2" applyFont="1" applyFill="1" applyBorder="1" applyAlignment="1" applyProtection="1">
      <alignment horizontal="center" vertical="center" wrapText="1"/>
    </xf>
    <xf numFmtId="0" fontId="12" fillId="0" borderId="27" xfId="2" applyFont="1" applyFill="1" applyBorder="1" applyAlignment="1" applyProtection="1">
      <alignment horizontal="center" vertical="center" wrapText="1"/>
    </xf>
    <xf numFmtId="0" fontId="11" fillId="0" borderId="22" xfId="2" applyFont="1" applyFill="1" applyBorder="1" applyAlignment="1" applyProtection="1">
      <alignment horizontal="center" vertical="center" wrapText="1"/>
    </xf>
    <xf numFmtId="0" fontId="11" fillId="0" borderId="0" xfId="1" applyFont="1" applyFill="1" applyBorder="1"/>
    <xf numFmtId="3" fontId="13" fillId="0" borderId="26" xfId="2" applyNumberFormat="1" applyFont="1" applyFill="1" applyBorder="1" applyAlignment="1" applyProtection="1">
      <alignment horizontal="right" vertical="center"/>
    </xf>
    <xf numFmtId="3" fontId="10" fillId="0" borderId="22" xfId="2" applyNumberFormat="1" applyFont="1" applyFill="1" applyBorder="1" applyAlignment="1" applyProtection="1">
      <alignment horizontal="right" vertical="center"/>
    </xf>
    <xf numFmtId="164" fontId="10" fillId="0" borderId="23" xfId="2" applyNumberFormat="1" applyFont="1" applyFill="1" applyBorder="1" applyAlignment="1" applyProtection="1">
      <alignment horizontal="right" vertical="center"/>
    </xf>
    <xf numFmtId="9" fontId="14" fillId="0" borderId="21" xfId="1" applyNumberFormat="1" applyFont="1" applyFill="1" applyBorder="1" applyAlignment="1" applyProtection="1">
      <alignment horizontal="right" vertical="center"/>
    </xf>
    <xf numFmtId="3" fontId="10" fillId="0" borderId="22" xfId="1" applyNumberFormat="1" applyFont="1" applyFill="1" applyBorder="1" applyAlignment="1" applyProtection="1">
      <alignment horizontal="right"/>
    </xf>
    <xf numFmtId="0" fontId="2" fillId="0" borderId="0" xfId="1" applyFont="1" applyFill="1" applyBorder="1"/>
    <xf numFmtId="0" fontId="15" fillId="0" borderId="0" xfId="1" applyFont="1" applyFill="1" applyBorder="1" applyAlignment="1">
      <alignment horizontal="left"/>
    </xf>
    <xf numFmtId="3" fontId="13" fillId="0" borderId="25" xfId="2" applyNumberFormat="1" applyFont="1" applyFill="1" applyBorder="1" applyAlignment="1" applyProtection="1">
      <alignment horizontal="right" vertical="center"/>
    </xf>
    <xf numFmtId="164" fontId="14" fillId="0" borderId="23" xfId="1" applyNumberFormat="1" applyFont="1" applyFill="1" applyBorder="1" applyAlignment="1" applyProtection="1">
      <alignment horizontal="right" vertical="center"/>
    </xf>
    <xf numFmtId="3" fontId="10" fillId="0" borderId="27" xfId="1" applyNumberFormat="1" applyFont="1" applyFill="1" applyBorder="1" applyAlignment="1" applyProtection="1">
      <alignment horizontal="right"/>
    </xf>
    <xf numFmtId="0" fontId="13" fillId="0" borderId="2" xfId="2" applyFont="1" applyFill="1" applyBorder="1" applyAlignment="1" applyProtection="1">
      <alignment horizontal="center"/>
    </xf>
    <xf numFmtId="0" fontId="13" fillId="0" borderId="28" xfId="4" applyFont="1" applyFill="1" applyBorder="1" applyAlignment="1">
      <alignment horizontal="center"/>
    </xf>
    <xf numFmtId="0" fontId="13" fillId="0" borderId="28" xfId="4" applyFont="1" applyFill="1" applyBorder="1" applyAlignment="1">
      <alignment horizontal="left" indent="2"/>
    </xf>
    <xf numFmtId="3" fontId="13" fillId="0" borderId="4" xfId="4" applyNumberFormat="1" applyFont="1" applyFill="1" applyBorder="1" applyAlignment="1">
      <alignment horizontal="right" vertical="center"/>
    </xf>
    <xf numFmtId="3" fontId="13" fillId="0" borderId="15" xfId="2" applyNumberFormat="1" applyFont="1" applyFill="1" applyBorder="1" applyAlignment="1" applyProtection="1">
      <alignment horizontal="right" vertical="center"/>
    </xf>
    <xf numFmtId="164" fontId="13" fillId="0" borderId="14" xfId="2" applyNumberFormat="1" applyFont="1" applyFill="1" applyBorder="1" applyAlignment="1" applyProtection="1">
      <alignment horizontal="right" vertical="center"/>
    </xf>
    <xf numFmtId="164" fontId="17" fillId="0" borderId="29" xfId="1" applyNumberFormat="1" applyFont="1" applyFill="1" applyBorder="1" applyAlignment="1" applyProtection="1">
      <alignment horizontal="right" vertical="center"/>
    </xf>
    <xf numFmtId="3" fontId="13" fillId="0" borderId="30" xfId="1" applyNumberFormat="1" applyFont="1" applyFill="1" applyBorder="1" applyAlignment="1" applyProtection="1">
      <alignment horizontal="right"/>
    </xf>
    <xf numFmtId="0" fontId="18" fillId="0" borderId="0" xfId="1" applyFont="1" applyFill="1" applyBorder="1" applyAlignment="1">
      <alignment horizontal="left"/>
    </xf>
    <xf numFmtId="0" fontId="10" fillId="0" borderId="8" xfId="2" applyFont="1" applyFill="1" applyBorder="1" applyAlignment="1" applyProtection="1">
      <alignment horizontal="center"/>
    </xf>
    <xf numFmtId="0" fontId="13" fillId="0" borderId="31" xfId="4" applyFont="1" applyFill="1" applyBorder="1" applyAlignment="1">
      <alignment horizontal="center"/>
    </xf>
    <xf numFmtId="0" fontId="13" fillId="0" borderId="31" xfId="4" applyFont="1" applyFill="1" applyBorder="1" applyAlignment="1">
      <alignment horizontal="left" indent="2"/>
    </xf>
    <xf numFmtId="3" fontId="13" fillId="0" borderId="10" xfId="4" applyNumberFormat="1" applyFont="1" applyFill="1" applyBorder="1" applyAlignment="1">
      <alignment horizontal="right" vertical="center"/>
    </xf>
    <xf numFmtId="3" fontId="13" fillId="0" borderId="32" xfId="2" applyNumberFormat="1" applyFont="1" applyFill="1" applyBorder="1" applyAlignment="1" applyProtection="1">
      <alignment horizontal="right" vertical="center"/>
    </xf>
    <xf numFmtId="164" fontId="13" fillId="0" borderId="8" xfId="2" applyNumberFormat="1" applyFont="1" applyFill="1" applyBorder="1" applyAlignment="1" applyProtection="1">
      <alignment horizontal="right" vertical="center"/>
    </xf>
    <xf numFmtId="164" fontId="17" fillId="0" borderId="8" xfId="1" applyNumberFormat="1" applyFont="1" applyFill="1" applyBorder="1" applyAlignment="1" applyProtection="1">
      <alignment horizontal="right" vertical="center"/>
    </xf>
    <xf numFmtId="3" fontId="13" fillId="0" borderId="32" xfId="1" applyNumberFormat="1" applyFont="1" applyFill="1" applyBorder="1" applyAlignment="1" applyProtection="1">
      <alignment horizontal="right"/>
    </xf>
    <xf numFmtId="0" fontId="13" fillId="0" borderId="8" xfId="2" applyFont="1" applyFill="1" applyBorder="1" applyAlignment="1" applyProtection="1">
      <alignment horizontal="center"/>
    </xf>
    <xf numFmtId="0" fontId="10" fillId="0" borderId="31" xfId="4" applyFont="1" applyFill="1" applyBorder="1" applyAlignment="1">
      <alignment horizontal="center"/>
    </xf>
    <xf numFmtId="0" fontId="10" fillId="0" borderId="31" xfId="4" applyFont="1" applyFill="1" applyBorder="1" applyAlignment="1">
      <alignment horizontal="left" indent="2"/>
    </xf>
    <xf numFmtId="3" fontId="10" fillId="0" borderId="10" xfId="4" applyNumberFormat="1" applyFont="1" applyFill="1" applyBorder="1" applyAlignment="1">
      <alignment horizontal="right" vertical="center"/>
    </xf>
    <xf numFmtId="3" fontId="10" fillId="0" borderId="32" xfId="2" applyNumberFormat="1" applyFont="1" applyFill="1" applyBorder="1" applyAlignment="1" applyProtection="1">
      <alignment horizontal="right" vertical="center"/>
    </xf>
    <xf numFmtId="164" fontId="10" fillId="0" borderId="8" xfId="2" applyNumberFormat="1" applyFont="1" applyFill="1" applyBorder="1" applyAlignment="1" applyProtection="1">
      <alignment horizontal="right" vertical="center"/>
    </xf>
    <xf numFmtId="164" fontId="14" fillId="0" borderId="8" xfId="1" applyNumberFormat="1" applyFont="1" applyFill="1" applyBorder="1" applyAlignment="1" applyProtection="1">
      <alignment horizontal="right" vertical="center"/>
    </xf>
    <xf numFmtId="3" fontId="10" fillId="0" borderId="32" xfId="1" applyNumberFormat="1" applyFont="1" applyFill="1" applyBorder="1" applyAlignment="1" applyProtection="1">
      <alignment horizontal="right"/>
    </xf>
    <xf numFmtId="0" fontId="13" fillId="0" borderId="19" xfId="2" applyFont="1" applyFill="1" applyBorder="1" applyAlignment="1" applyProtection="1">
      <alignment horizontal="center"/>
    </xf>
    <xf numFmtId="0" fontId="13" fillId="0" borderId="33" xfId="4" applyFont="1" applyFill="1" applyBorder="1" applyAlignment="1">
      <alignment horizontal="center"/>
    </xf>
    <xf numFmtId="0" fontId="13" fillId="0" borderId="33" xfId="4" applyFont="1" applyFill="1" applyBorder="1" applyAlignment="1">
      <alignment horizontal="left" indent="2"/>
    </xf>
    <xf numFmtId="3" fontId="13" fillId="0" borderId="18" xfId="4" applyNumberFormat="1" applyFont="1" applyFill="1" applyBorder="1" applyAlignment="1">
      <alignment horizontal="right" vertical="center"/>
    </xf>
    <xf numFmtId="3" fontId="13" fillId="0" borderId="20" xfId="2" applyNumberFormat="1" applyFont="1" applyFill="1" applyBorder="1" applyAlignment="1" applyProtection="1">
      <alignment horizontal="right" vertical="center"/>
    </xf>
    <xf numFmtId="164" fontId="13" fillId="0" borderId="19" xfId="2" applyNumberFormat="1" applyFont="1" applyFill="1" applyBorder="1" applyAlignment="1" applyProtection="1">
      <alignment horizontal="right" vertical="center"/>
    </xf>
    <xf numFmtId="164" fontId="17" fillId="0" borderId="19" xfId="1" applyNumberFormat="1" applyFont="1" applyFill="1" applyBorder="1" applyAlignment="1" applyProtection="1">
      <alignment horizontal="right" vertical="center"/>
    </xf>
    <xf numFmtId="3" fontId="13" fillId="0" borderId="20" xfId="1" applyNumberFormat="1" applyFont="1" applyFill="1" applyBorder="1" applyAlignment="1" applyProtection="1">
      <alignment horizontal="right"/>
    </xf>
    <xf numFmtId="0" fontId="13" fillId="0" borderId="29" xfId="2" applyFont="1" applyFill="1" applyBorder="1" applyAlignment="1" applyProtection="1">
      <alignment horizontal="center"/>
    </xf>
    <xf numFmtId="0" fontId="13" fillId="0" borderId="34" xfId="4" applyFont="1" applyFill="1" applyBorder="1" applyAlignment="1">
      <alignment horizontal="center"/>
    </xf>
    <xf numFmtId="0" fontId="13" fillId="0" borderId="34" xfId="4" applyFont="1" applyFill="1" applyBorder="1" applyAlignment="1">
      <alignment horizontal="left" indent="2"/>
    </xf>
    <xf numFmtId="3" fontId="13" fillId="0" borderId="35" xfId="4" applyNumberFormat="1" applyFont="1" applyFill="1" applyBorder="1" applyAlignment="1">
      <alignment horizontal="right" vertical="center"/>
    </xf>
    <xf numFmtId="3" fontId="13" fillId="0" borderId="30" xfId="2" applyNumberFormat="1" applyFont="1" applyFill="1" applyBorder="1" applyAlignment="1" applyProtection="1">
      <alignment horizontal="right" vertical="center"/>
    </xf>
    <xf numFmtId="164" fontId="13" fillId="0" borderId="29" xfId="2" applyNumberFormat="1" applyFont="1" applyFill="1" applyBorder="1" applyAlignment="1" applyProtection="1">
      <alignment horizontal="right" vertical="center"/>
    </xf>
    <xf numFmtId="0" fontId="11" fillId="0" borderId="0" xfId="0" applyFont="1" applyFill="1"/>
    <xf numFmtId="0" fontId="3" fillId="0" borderId="0" xfId="0" applyFont="1" applyFill="1"/>
    <xf numFmtId="0" fontId="3" fillId="0" borderId="0" xfId="1" applyFont="1" applyFill="1" applyBorder="1" applyAlignment="1">
      <alignment horizontal="center"/>
    </xf>
    <xf numFmtId="3" fontId="3" fillId="0" borderId="0" xfId="0" applyNumberFormat="1" applyFont="1" applyFill="1"/>
    <xf numFmtId="0" fontId="2" fillId="0" borderId="19" xfId="3" applyFont="1" applyFill="1" applyBorder="1" applyAlignment="1" applyProtection="1">
      <alignment horizontal="center" vertical="center" wrapText="1"/>
    </xf>
    <xf numFmtId="0" fontId="2" fillId="0" borderId="33" xfId="3" applyFont="1" applyFill="1" applyBorder="1" applyAlignment="1" applyProtection="1">
      <alignment horizontal="center" vertical="center" wrapText="1"/>
    </xf>
    <xf numFmtId="0" fontId="7" fillId="0" borderId="15" xfId="3" applyFont="1" applyFill="1" applyBorder="1" applyAlignment="1" applyProtection="1">
      <alignment horizontal="center" vertical="center" textRotation="90" wrapText="1"/>
    </xf>
    <xf numFmtId="0" fontId="7" fillId="0" borderId="22" xfId="3" applyFont="1" applyFill="1" applyBorder="1" applyAlignment="1" applyProtection="1">
      <alignment horizontal="center" vertical="center" textRotation="90" wrapText="1"/>
    </xf>
    <xf numFmtId="0" fontId="10" fillId="0" borderId="23" xfId="2" applyFont="1" applyFill="1" applyBorder="1" applyAlignment="1" applyProtection="1">
      <alignment horizontal="center"/>
    </xf>
    <xf numFmtId="0" fontId="10" fillId="0" borderId="24" xfId="2" applyFont="1" applyFill="1" applyBorder="1" applyAlignment="1" applyProtection="1">
      <alignment horizontal="center"/>
    </xf>
    <xf numFmtId="0" fontId="10" fillId="0" borderId="27" xfId="2" applyFont="1" applyFill="1" applyBorder="1" applyAlignment="1" applyProtection="1">
      <alignment horizontal="center"/>
    </xf>
    <xf numFmtId="0" fontId="2" fillId="0" borderId="0" xfId="1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textRotation="90" wrapText="1"/>
    </xf>
    <xf numFmtId="0" fontId="5" fillId="0" borderId="8" xfId="2" applyFont="1" applyFill="1" applyBorder="1" applyAlignment="1" applyProtection="1">
      <alignment horizontal="center" vertical="center" textRotation="90" wrapText="1"/>
    </xf>
    <xf numFmtId="0" fontId="5" fillId="0" borderId="16" xfId="2" applyFont="1" applyFill="1" applyBorder="1" applyAlignment="1" applyProtection="1">
      <alignment horizontal="center" vertical="center" textRotation="90" wrapText="1"/>
    </xf>
    <xf numFmtId="0" fontId="5" fillId="0" borderId="3" xfId="2" applyFont="1" applyFill="1" applyBorder="1" applyAlignment="1" applyProtection="1">
      <alignment horizontal="center" vertical="center" textRotation="90" wrapText="1"/>
    </xf>
    <xf numFmtId="0" fontId="5" fillId="0" borderId="9" xfId="2" applyFont="1" applyFill="1" applyBorder="1" applyAlignment="1" applyProtection="1">
      <alignment horizontal="center" vertical="center" textRotation="90" wrapText="1"/>
    </xf>
    <xf numFmtId="0" fontId="5" fillId="0" borderId="17" xfId="2" applyFont="1" applyFill="1" applyBorder="1" applyAlignment="1" applyProtection="1">
      <alignment horizontal="center" vertical="center" textRotation="90" wrapText="1"/>
    </xf>
    <xf numFmtId="0" fontId="2" fillId="0" borderId="4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11" xfId="2" applyFont="1" applyFill="1" applyBorder="1" applyAlignment="1" applyProtection="1">
      <alignment horizontal="center" vertical="center" wrapText="1"/>
    </xf>
    <xf numFmtId="0" fontId="2" fillId="0" borderId="12" xfId="2" applyFont="1" applyFill="1" applyBorder="1" applyAlignment="1" applyProtection="1">
      <alignment horizontal="center" vertical="center" wrapText="1"/>
    </xf>
    <xf numFmtId="0" fontId="2" fillId="0" borderId="13" xfId="2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textRotation="90" wrapText="1"/>
    </xf>
    <xf numFmtId="0" fontId="6" fillId="0" borderId="17" xfId="3" applyFont="1" applyFill="1" applyBorder="1" applyAlignment="1" applyProtection="1">
      <alignment horizontal="center" vertical="center" textRotation="90" wrapText="1"/>
    </xf>
    <xf numFmtId="0" fontId="6" fillId="0" borderId="14" xfId="2" applyFont="1" applyFill="1" applyBorder="1" applyAlignment="1" applyProtection="1">
      <alignment horizontal="center" vertical="center" textRotation="90" wrapText="1"/>
    </xf>
    <xf numFmtId="0" fontId="6" fillId="0" borderId="21" xfId="2" applyFont="1" applyFill="1" applyBorder="1" applyAlignment="1" applyProtection="1">
      <alignment horizontal="center" vertical="center" textRotation="90" wrapText="1"/>
    </xf>
    <xf numFmtId="0" fontId="10" fillId="0" borderId="34" xfId="4" applyFont="1" applyFill="1" applyBorder="1" applyAlignment="1">
      <alignment horizontal="center"/>
    </xf>
    <xf numFmtId="0" fontId="10" fillId="0" borderId="34" xfId="4" applyFont="1" applyFill="1" applyBorder="1" applyAlignment="1">
      <alignment horizontal="left" indent="2"/>
    </xf>
    <xf numFmtId="3" fontId="10" fillId="0" borderId="35" xfId="4" applyNumberFormat="1" applyFont="1" applyFill="1" applyBorder="1" applyAlignment="1">
      <alignment horizontal="right" vertical="center"/>
    </xf>
    <xf numFmtId="164" fontId="14" fillId="0" borderId="29" xfId="1" applyNumberFormat="1" applyFont="1" applyFill="1" applyBorder="1" applyAlignment="1" applyProtection="1">
      <alignment horizontal="right" vertical="center"/>
    </xf>
    <xf numFmtId="3" fontId="10" fillId="0" borderId="30" xfId="2" applyNumberFormat="1" applyFont="1" applyFill="1" applyBorder="1" applyAlignment="1" applyProtection="1">
      <alignment horizontal="right" vertical="center"/>
    </xf>
    <xf numFmtId="164" fontId="10" fillId="0" borderId="29" xfId="2" applyNumberFormat="1" applyFont="1" applyFill="1" applyBorder="1" applyAlignment="1" applyProtection="1">
      <alignment horizontal="right" vertical="center"/>
    </xf>
    <xf numFmtId="3" fontId="10" fillId="0" borderId="30" xfId="1" applyNumberFormat="1" applyFont="1" applyFill="1" applyBorder="1" applyAlignment="1" applyProtection="1">
      <alignment horizontal="right"/>
    </xf>
  </cellXfs>
  <cellStyles count="28">
    <cellStyle name="Comma 2" xfId="5"/>
    <cellStyle name="Comma 3" xfId="6"/>
    <cellStyle name="Comma 3 2" xfId="7"/>
    <cellStyle name="Comma 3 3" xfId="8"/>
    <cellStyle name="Comma 4" xfId="9"/>
    <cellStyle name="Comma 5" xfId="10"/>
    <cellStyle name="Normal" xfId="0" builtinId="0"/>
    <cellStyle name="Normal 2" xfId="11"/>
    <cellStyle name="Normal 2 2" xfId="12"/>
    <cellStyle name="Normal 2 2 2" xfId="2"/>
    <cellStyle name="Normal 2 2 2 2" xfId="3"/>
    <cellStyle name="Normal 2 2 2_tabele za informaciju" xfId="13"/>
    <cellStyle name="Normal 2 2 3" xfId="4"/>
    <cellStyle name="Normal 2 2_tabele za informaciju" xfId="14"/>
    <cellStyle name="Normal 2 3" xfId="1"/>
    <cellStyle name="Normal 3" xfId="15"/>
    <cellStyle name="Normal 3 2" xfId="16"/>
    <cellStyle name="Normal 3 3" xfId="17"/>
    <cellStyle name="Normal 4" xfId="18"/>
    <cellStyle name="Normal 4 2" xfId="19"/>
    <cellStyle name="Normal 5" xfId="20"/>
    <cellStyle name="Normal 6" xfId="21"/>
    <cellStyle name="Normal 6 2" xfId="22"/>
    <cellStyle name="Normal 7" xfId="23"/>
    <cellStyle name="Normal 8" xfId="24"/>
    <cellStyle name="Percent 2" xfId="25"/>
    <cellStyle name="Percent 3" xfId="26"/>
    <cellStyle name="Percent 3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sije$\%23SAOP\Temp\315zp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sije$\Users\verica.nadjalin\AppData\Local\Microsoft\Windows\Temporary%20Internet%20Files\Content.Outlook\LNZ0A02I\Radni%20materijal\Zarade_oktoba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01"/>
      <sheetName val="str02"/>
      <sheetName val="str03"/>
      <sheetName val="str04"/>
      <sheetName val="podaci"/>
      <sheetName val="Par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Статистика запослености и зарада</v>
          </cell>
          <cell r="E2" t="str">
            <v>ЗП14</v>
          </cell>
          <cell r="F2" t="str">
            <v>СРБ315 ЗП14 261112</v>
          </cell>
          <cell r="G2" t="str">
            <v>број 315 - год. LXII, 26.11.2012.</v>
          </cell>
        </row>
        <row r="4">
          <cell r="G4" t="str">
            <v>Tираж: 20 • Периодика излажења: месечна</v>
          </cell>
        </row>
        <row r="8">
          <cell r="C8">
            <v>2012</v>
          </cell>
          <cell r="F8" t="str">
            <v>октобар 2012.</v>
          </cell>
        </row>
        <row r="9">
          <cell r="C9">
            <v>2011</v>
          </cell>
          <cell r="F9" t="str">
            <v>X</v>
          </cell>
        </row>
        <row r="10">
          <cell r="F10" t="str">
            <v>IX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ruzi"/>
      <sheetName val="Opštin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55"/>
  <sheetViews>
    <sheetView tabSelected="1" topLeftCell="A17" workbookViewId="0">
      <selection sqref="A1:J53"/>
    </sheetView>
  </sheetViews>
  <sheetFormatPr defaultColWidth="9.140625" defaultRowHeight="15" x14ac:dyDescent="0.25"/>
  <cols>
    <col min="1" max="1" width="4.5703125" style="1" customWidth="1"/>
    <col min="2" max="2" width="5" style="1" customWidth="1"/>
    <col min="3" max="3" width="31" style="1" customWidth="1"/>
    <col min="4" max="4" width="11.85546875" style="1" customWidth="1"/>
    <col min="5" max="5" width="10" style="1" customWidth="1"/>
    <col min="6" max="6" width="9.85546875" style="1" customWidth="1"/>
    <col min="7" max="7" width="9.42578125" style="1" customWidth="1"/>
    <col min="8" max="8" width="10" style="1" customWidth="1"/>
    <col min="9" max="9" width="9.140625" style="65" customWidth="1"/>
    <col min="10" max="10" width="7.7109375" style="1" customWidth="1"/>
    <col min="11" max="11" width="9.140625" style="1"/>
    <col min="12" max="12" width="7" style="1" customWidth="1"/>
    <col min="13" max="16384" width="9.140625" style="1"/>
  </cols>
  <sheetData>
    <row r="1" spans="1:12" ht="39" customHeight="1" x14ac:dyDescent="0.25">
      <c r="A1" s="74" t="s">
        <v>62</v>
      </c>
      <c r="B1" s="74"/>
      <c r="C1" s="74"/>
      <c r="D1" s="74"/>
      <c r="E1" s="74"/>
      <c r="F1" s="74"/>
      <c r="G1" s="74"/>
      <c r="H1" s="74"/>
      <c r="I1" s="74"/>
      <c r="J1" s="74"/>
      <c r="L1" s="19">
        <v>101.5</v>
      </c>
    </row>
    <row r="2" spans="1:12" ht="12.75" customHeight="1" thickBot="1" x14ac:dyDescent="0.3">
      <c r="A2" s="75" t="s">
        <v>0</v>
      </c>
      <c r="B2" s="75"/>
      <c r="C2" s="2"/>
      <c r="D2" s="3"/>
      <c r="E2" s="3"/>
      <c r="F2" s="3"/>
      <c r="G2" s="3"/>
      <c r="H2" s="3"/>
      <c r="I2" s="3"/>
      <c r="J2" s="3"/>
    </row>
    <row r="3" spans="1:12" ht="15" customHeight="1" thickTop="1" thickBot="1" x14ac:dyDescent="0.3">
      <c r="A3" s="76" t="s">
        <v>1</v>
      </c>
      <c r="B3" s="79" t="s">
        <v>2</v>
      </c>
      <c r="C3" s="82" t="s">
        <v>3</v>
      </c>
      <c r="D3" s="85" t="s">
        <v>4</v>
      </c>
      <c r="E3" s="86"/>
      <c r="F3" s="86"/>
      <c r="G3" s="86"/>
      <c r="H3" s="86"/>
      <c r="I3" s="86"/>
      <c r="J3" s="87"/>
    </row>
    <row r="4" spans="1:12" ht="15" customHeight="1" thickTop="1" x14ac:dyDescent="0.25">
      <c r="A4" s="77"/>
      <c r="B4" s="80"/>
      <c r="C4" s="83"/>
      <c r="D4" s="88" t="s">
        <v>5</v>
      </c>
      <c r="E4" s="89"/>
      <c r="F4" s="90"/>
      <c r="G4" s="91" t="s">
        <v>6</v>
      </c>
      <c r="H4" s="91" t="s">
        <v>7</v>
      </c>
      <c r="I4" s="93" t="s">
        <v>8</v>
      </c>
      <c r="J4" s="69" t="s">
        <v>9</v>
      </c>
    </row>
    <row r="5" spans="1:12" ht="63" customHeight="1" thickBot="1" x14ac:dyDescent="0.3">
      <c r="A5" s="78"/>
      <c r="B5" s="81"/>
      <c r="C5" s="84"/>
      <c r="D5" s="67" t="s">
        <v>63</v>
      </c>
      <c r="E5" s="68" t="s">
        <v>64</v>
      </c>
      <c r="F5" s="4" t="s">
        <v>10</v>
      </c>
      <c r="G5" s="92"/>
      <c r="H5" s="92"/>
      <c r="I5" s="94"/>
      <c r="J5" s="70"/>
    </row>
    <row r="6" spans="1:12" s="13" customFormat="1" ht="13.5" customHeight="1" thickTop="1" thickBot="1" x14ac:dyDescent="0.25">
      <c r="A6" s="5">
        <v>1</v>
      </c>
      <c r="B6" s="6">
        <v>2</v>
      </c>
      <c r="C6" s="7">
        <v>3</v>
      </c>
      <c r="D6" s="8">
        <v>4</v>
      </c>
      <c r="E6" s="9">
        <v>5</v>
      </c>
      <c r="F6" s="9">
        <v>6</v>
      </c>
      <c r="G6" s="10">
        <v>7</v>
      </c>
      <c r="H6" s="11">
        <v>8</v>
      </c>
      <c r="I6" s="5">
        <v>9</v>
      </c>
      <c r="J6" s="12">
        <v>10</v>
      </c>
    </row>
    <row r="7" spans="1:12" s="19" customFormat="1" ht="16.5" thickTop="1" thickBot="1" x14ac:dyDescent="0.3">
      <c r="A7" s="71" t="s">
        <v>11</v>
      </c>
      <c r="B7" s="72"/>
      <c r="C7" s="73"/>
      <c r="D7" s="14">
        <v>41725</v>
      </c>
      <c r="E7" s="14">
        <v>43596</v>
      </c>
      <c r="F7" s="15">
        <f t="shared" ref="F7:F8" si="0">E7-D7</f>
        <v>1871</v>
      </c>
      <c r="G7" s="16">
        <f t="shared" ref="G7:G8" si="1">E7/D7-100%</f>
        <v>4.4841222288795723E-2</v>
      </c>
      <c r="H7" s="16">
        <f t="shared" ref="H7:H8" si="2">E7/D7*100/$L$1-100%</f>
        <v>2.940021900373968E-2</v>
      </c>
      <c r="I7" s="17"/>
      <c r="J7" s="18"/>
      <c r="L7" s="20"/>
    </row>
    <row r="8" spans="1:12" s="19" customFormat="1" ht="16.5" thickTop="1" thickBot="1" x14ac:dyDescent="0.3">
      <c r="A8" s="71" t="s">
        <v>12</v>
      </c>
      <c r="B8" s="72"/>
      <c r="C8" s="73"/>
      <c r="D8" s="21">
        <v>40507</v>
      </c>
      <c r="E8" s="21">
        <v>41496</v>
      </c>
      <c r="F8" s="15">
        <f t="shared" si="0"/>
        <v>989</v>
      </c>
      <c r="G8" s="16">
        <f t="shared" si="1"/>
        <v>2.4415533117732702E-2</v>
      </c>
      <c r="H8" s="16">
        <f t="shared" si="2"/>
        <v>9.2763873081112003E-3</v>
      </c>
      <c r="I8" s="22">
        <f t="shared" ref="I8" si="3">+E8/$E$7-100%</f>
        <v>-4.8169556840077066E-2</v>
      </c>
      <c r="J8" s="23">
        <f t="shared" ref="J8" si="4">+E8-$E$7</f>
        <v>-2100</v>
      </c>
      <c r="L8" s="20"/>
    </row>
    <row r="9" spans="1:12" ht="15.75" thickTop="1" x14ac:dyDescent="0.25">
      <c r="A9" s="24">
        <v>1</v>
      </c>
      <c r="B9" s="25" t="s">
        <v>13</v>
      </c>
      <c r="C9" s="26" t="s">
        <v>17</v>
      </c>
      <c r="D9" s="27">
        <v>50271</v>
      </c>
      <c r="E9" s="27">
        <v>52928</v>
      </c>
      <c r="F9" s="28">
        <f>E9-D9</f>
        <v>2657</v>
      </c>
      <c r="G9" s="29">
        <f>E9/D9-100%</f>
        <v>5.285353384655167E-2</v>
      </c>
      <c r="H9" s="29">
        <f>E9/D9*100/$L$1-100%</f>
        <v>3.7294122016306996E-2</v>
      </c>
      <c r="I9" s="30">
        <f>+E9/$E$7-100%</f>
        <v>0.21405633544361868</v>
      </c>
      <c r="J9" s="31">
        <f>+E9-$E$7</f>
        <v>9332</v>
      </c>
      <c r="L9" s="32"/>
    </row>
    <row r="10" spans="1:12" x14ac:dyDescent="0.25">
      <c r="A10" s="41">
        <v>2</v>
      </c>
      <c r="B10" s="34" t="s">
        <v>13</v>
      </c>
      <c r="C10" s="43" t="s">
        <v>66</v>
      </c>
      <c r="D10" s="44">
        <v>52418</v>
      </c>
      <c r="E10" s="44">
        <v>51430</v>
      </c>
      <c r="F10" s="45">
        <f>E10-D10</f>
        <v>-988</v>
      </c>
      <c r="G10" s="46">
        <f>E10/D10-100%</f>
        <v>-1.884848716089893E-2</v>
      </c>
      <c r="H10" s="46">
        <f>E10/D10*100/$L$1-100%</f>
        <v>-3.334826321270834E-2</v>
      </c>
      <c r="I10" s="47">
        <f>+E10/$E$7-100%</f>
        <v>0.17969538489769699</v>
      </c>
      <c r="J10" s="48">
        <f>+E10-$E$7</f>
        <v>7834</v>
      </c>
      <c r="L10" s="32"/>
    </row>
    <row r="11" spans="1:12" x14ac:dyDescent="0.25">
      <c r="A11" s="33">
        <v>3</v>
      </c>
      <c r="B11" s="42" t="s">
        <v>13</v>
      </c>
      <c r="C11" s="43" t="s">
        <v>15</v>
      </c>
      <c r="D11" s="44">
        <v>47895</v>
      </c>
      <c r="E11" s="44">
        <v>48892</v>
      </c>
      <c r="F11" s="45">
        <f>E11-D11</f>
        <v>997</v>
      </c>
      <c r="G11" s="46">
        <f>E11/D11-100%</f>
        <v>2.0816369140828961E-2</v>
      </c>
      <c r="H11" s="46">
        <f>E11/D11*100/$L$1-100%</f>
        <v>5.7304129466295706E-3</v>
      </c>
      <c r="I11" s="47">
        <f>+E11/$E$7-100%</f>
        <v>0.12147903477383237</v>
      </c>
      <c r="J11" s="48">
        <f>+E11-$E$7</f>
        <v>5296</v>
      </c>
      <c r="L11" s="32"/>
    </row>
    <row r="12" spans="1:12" x14ac:dyDescent="0.25">
      <c r="A12" s="33">
        <v>4</v>
      </c>
      <c r="B12" s="34" t="s">
        <v>13</v>
      </c>
      <c r="C12" s="35" t="s">
        <v>14</v>
      </c>
      <c r="D12" s="36">
        <v>50891</v>
      </c>
      <c r="E12" s="36">
        <v>47836</v>
      </c>
      <c r="F12" s="37">
        <f>E12-D12</f>
        <v>-3055</v>
      </c>
      <c r="G12" s="38">
        <f>E12/D12-100%</f>
        <v>-6.0030260753374809E-2</v>
      </c>
      <c r="H12" s="38">
        <f>E12/D12*100/$L$1-100%</f>
        <v>-7.392143916588656E-2</v>
      </c>
      <c r="I12" s="39">
        <f>+E12/$E$7-100%</f>
        <v>9.7256629048536603E-2</v>
      </c>
      <c r="J12" s="40">
        <f>+E12-$E$7</f>
        <v>4240</v>
      </c>
      <c r="L12" s="32"/>
    </row>
    <row r="13" spans="1:12" x14ac:dyDescent="0.25">
      <c r="A13" s="41">
        <v>5</v>
      </c>
      <c r="B13" s="42" t="s">
        <v>13</v>
      </c>
      <c r="C13" s="43" t="s">
        <v>16</v>
      </c>
      <c r="D13" s="44">
        <v>46299</v>
      </c>
      <c r="E13" s="44">
        <v>47708</v>
      </c>
      <c r="F13" s="45">
        <f>E13-D13</f>
        <v>1409</v>
      </c>
      <c r="G13" s="46">
        <f>E13/D13-100%</f>
        <v>3.0432622734832382E-2</v>
      </c>
      <c r="H13" s="46">
        <f>E13/D13*100/$L$1-100%</f>
        <v>1.5204554418553951E-2</v>
      </c>
      <c r="I13" s="47">
        <f>+E13/$E$7-100%</f>
        <v>9.4320579869712873E-2</v>
      </c>
      <c r="J13" s="48">
        <f>+E13-$E$7</f>
        <v>4112</v>
      </c>
      <c r="L13" s="32"/>
    </row>
    <row r="14" spans="1:12" x14ac:dyDescent="0.25">
      <c r="A14" s="41">
        <v>6</v>
      </c>
      <c r="B14" s="34" t="s">
        <v>13</v>
      </c>
      <c r="C14" s="35" t="s">
        <v>18</v>
      </c>
      <c r="D14" s="36">
        <v>44457</v>
      </c>
      <c r="E14" s="36">
        <v>46388</v>
      </c>
      <c r="F14" s="37">
        <f>E14-D14</f>
        <v>1931</v>
      </c>
      <c r="G14" s="38">
        <f>E14/D14-100%</f>
        <v>4.3435229547652776E-2</v>
      </c>
      <c r="H14" s="38">
        <f>E14/D14*100/$L$1-100%</f>
        <v>2.8015004480446137E-2</v>
      </c>
      <c r="I14" s="39">
        <f>+E14/$E$7-100%</f>
        <v>6.4042572713092882E-2</v>
      </c>
      <c r="J14" s="40">
        <f>+E14-$E$7</f>
        <v>2792</v>
      </c>
      <c r="L14" s="32"/>
    </row>
    <row r="15" spans="1:12" x14ac:dyDescent="0.25">
      <c r="A15" s="41">
        <v>7</v>
      </c>
      <c r="B15" s="34" t="s">
        <v>19</v>
      </c>
      <c r="C15" s="35" t="s">
        <v>20</v>
      </c>
      <c r="D15" s="36">
        <v>45829</v>
      </c>
      <c r="E15" s="36">
        <v>44230</v>
      </c>
      <c r="F15" s="37">
        <f>E15-D15</f>
        <v>-1599</v>
      </c>
      <c r="G15" s="38">
        <f>E15/D15-100%</f>
        <v>-3.4890571472211973E-2</v>
      </c>
      <c r="H15" s="38">
        <f>E15/D15*100/$L$1-100%</f>
        <v>-4.9153272386415758E-2</v>
      </c>
      <c r="I15" s="39">
        <f>+E15/$E$7-100%</f>
        <v>1.45426185888613E-2</v>
      </c>
      <c r="J15" s="40">
        <f>+E15-$E$7</f>
        <v>634</v>
      </c>
      <c r="L15" s="20"/>
    </row>
    <row r="16" spans="1:12" s="19" customFormat="1" x14ac:dyDescent="0.25">
      <c r="A16" s="57">
        <v>8</v>
      </c>
      <c r="B16" s="95" t="s">
        <v>19</v>
      </c>
      <c r="C16" s="96" t="s">
        <v>21</v>
      </c>
      <c r="D16" s="97">
        <v>39715</v>
      </c>
      <c r="E16" s="97">
        <v>41255</v>
      </c>
      <c r="F16" s="99">
        <f>E16-D16</f>
        <v>1540</v>
      </c>
      <c r="G16" s="100">
        <f>E16/D16-100%</f>
        <v>3.8776281002140145E-2</v>
      </c>
      <c r="H16" s="100">
        <f>E16/D16*100/$L$1-100%</f>
        <v>2.3424907391271121E-2</v>
      </c>
      <c r="I16" s="98">
        <f>+E16/$E$7-100%</f>
        <v>-5.3697586934581154E-2</v>
      </c>
      <c r="J16" s="101">
        <f>+E16-$E$7</f>
        <v>-2341</v>
      </c>
      <c r="L16" s="20"/>
    </row>
    <row r="17" spans="1:12" s="19" customFormat="1" x14ac:dyDescent="0.25">
      <c r="A17" s="57">
        <v>9</v>
      </c>
      <c r="B17" s="58" t="s">
        <v>13</v>
      </c>
      <c r="C17" s="59" t="s">
        <v>25</v>
      </c>
      <c r="D17" s="60">
        <v>38300</v>
      </c>
      <c r="E17" s="60">
        <v>41182</v>
      </c>
      <c r="F17" s="61">
        <f>E17-D17</f>
        <v>2882</v>
      </c>
      <c r="G17" s="62">
        <f>E17/D17-100%</f>
        <v>7.5248041775456853E-2</v>
      </c>
      <c r="H17" s="62">
        <f>E17/D17*100/$L$1-100%</f>
        <v>5.9357676626065947E-2</v>
      </c>
      <c r="I17" s="30">
        <f>+E17/$E$7-100%</f>
        <v>-5.5372052481879042E-2</v>
      </c>
      <c r="J17" s="31">
        <f>+E17-$E$7</f>
        <v>-2414</v>
      </c>
      <c r="K17" s="1"/>
      <c r="L17" s="20"/>
    </row>
    <row r="18" spans="1:12" s="19" customFormat="1" x14ac:dyDescent="0.25">
      <c r="A18" s="41">
        <v>10</v>
      </c>
      <c r="B18" s="42" t="s">
        <v>13</v>
      </c>
      <c r="C18" s="43" t="s">
        <v>24</v>
      </c>
      <c r="D18" s="44">
        <v>37911</v>
      </c>
      <c r="E18" s="44">
        <v>39660</v>
      </c>
      <c r="F18" s="45">
        <f>E18-D18</f>
        <v>1749</v>
      </c>
      <c r="G18" s="46">
        <f>E18/D18-100%</f>
        <v>4.61343673340191E-2</v>
      </c>
      <c r="H18" s="46">
        <f>E18/D18*100/$L$1-100%</f>
        <v>3.0674253531053353E-2</v>
      </c>
      <c r="I18" s="47">
        <f>+E18/$E$7-100%</f>
        <v>-9.0283512248830133E-2</v>
      </c>
      <c r="J18" s="48">
        <f>+E18-$E$7</f>
        <v>-3936</v>
      </c>
      <c r="L18" s="20"/>
    </row>
    <row r="19" spans="1:12" s="19" customFormat="1" x14ac:dyDescent="0.25">
      <c r="A19" s="41">
        <v>11</v>
      </c>
      <c r="B19" s="42" t="s">
        <v>19</v>
      </c>
      <c r="C19" s="43" t="s">
        <v>23</v>
      </c>
      <c r="D19" s="44">
        <v>39638</v>
      </c>
      <c r="E19" s="44">
        <v>39576</v>
      </c>
      <c r="F19" s="45">
        <f>E19-D19</f>
        <v>-62</v>
      </c>
      <c r="G19" s="46">
        <f>E19/D19-100%</f>
        <v>-1.5641556082547359E-3</v>
      </c>
      <c r="H19" s="46">
        <f>E19/D19*100/$L$1-100%</f>
        <v>-1.6319365131285513E-2</v>
      </c>
      <c r="I19" s="47">
        <f>+E19/$E$7-100%</f>
        <v>-9.2210294522433234E-2</v>
      </c>
      <c r="J19" s="48">
        <f>+E19-$E$7</f>
        <v>-4020</v>
      </c>
      <c r="L19" s="20"/>
    </row>
    <row r="20" spans="1:12" s="19" customFormat="1" x14ac:dyDescent="0.25">
      <c r="A20" s="41">
        <v>12</v>
      </c>
      <c r="B20" s="34" t="s">
        <v>19</v>
      </c>
      <c r="C20" s="35" t="s">
        <v>40</v>
      </c>
      <c r="D20" s="36">
        <v>33287</v>
      </c>
      <c r="E20" s="36">
        <v>37889</v>
      </c>
      <c r="F20" s="37">
        <f>E20-D20</f>
        <v>4602</v>
      </c>
      <c r="G20" s="38">
        <f>E20/D20-100%</f>
        <v>0.13825217051701855</v>
      </c>
      <c r="H20" s="38">
        <f>E20/D20*100/$L$1-100%</f>
        <v>0.12143070986898374</v>
      </c>
      <c r="I20" s="39">
        <f>+E20/$E$7-100%</f>
        <v>-0.13090650518396185</v>
      </c>
      <c r="J20" s="40">
        <f>+E20-$E$7</f>
        <v>-5707</v>
      </c>
      <c r="L20" s="20"/>
    </row>
    <row r="21" spans="1:12" s="19" customFormat="1" x14ac:dyDescent="0.25">
      <c r="A21" s="41">
        <v>13</v>
      </c>
      <c r="B21" s="34" t="s">
        <v>19</v>
      </c>
      <c r="C21" s="35" t="s">
        <v>28</v>
      </c>
      <c r="D21" s="36">
        <v>34258</v>
      </c>
      <c r="E21" s="36">
        <v>37820</v>
      </c>
      <c r="F21" s="37">
        <f>E21-D21</f>
        <v>3562</v>
      </c>
      <c r="G21" s="38">
        <f>E21/D21-100%</f>
        <v>0.10397571370190906</v>
      </c>
      <c r="H21" s="38">
        <f>E21/D21*100/$L$1-100%</f>
        <v>8.7660801676757716E-2</v>
      </c>
      <c r="I21" s="39">
        <f>+E21/$E$7-100%</f>
        <v>-0.13248921919442147</v>
      </c>
      <c r="J21" s="40">
        <f>+E21-$E$7</f>
        <v>-5776</v>
      </c>
      <c r="K21" s="1"/>
      <c r="L21" s="20"/>
    </row>
    <row r="22" spans="1:12" x14ac:dyDescent="0.25">
      <c r="A22" s="41">
        <v>14</v>
      </c>
      <c r="B22" s="34" t="s">
        <v>19</v>
      </c>
      <c r="C22" s="35" t="s">
        <v>37</v>
      </c>
      <c r="D22" s="36">
        <v>33230</v>
      </c>
      <c r="E22" s="36">
        <v>36873</v>
      </c>
      <c r="F22" s="37">
        <f>E22-D22</f>
        <v>3643</v>
      </c>
      <c r="G22" s="38">
        <f>E22/D22-100%</f>
        <v>0.10962985254288293</v>
      </c>
      <c r="H22" s="38">
        <f>E22/D22*100/$L$1-100%</f>
        <v>9.3231381815648273E-2</v>
      </c>
      <c r="I22" s="39">
        <f>+E22/$E$7-100%</f>
        <v>-0.15421139554087526</v>
      </c>
      <c r="J22" s="40">
        <f>+E22-$E$7</f>
        <v>-6723</v>
      </c>
      <c r="L22" s="32"/>
    </row>
    <row r="23" spans="1:12" x14ac:dyDescent="0.25">
      <c r="A23" s="41">
        <v>15</v>
      </c>
      <c r="B23" s="34" t="s">
        <v>19</v>
      </c>
      <c r="C23" s="35" t="s">
        <v>31</v>
      </c>
      <c r="D23" s="36">
        <v>36343</v>
      </c>
      <c r="E23" s="36">
        <v>36844</v>
      </c>
      <c r="F23" s="37">
        <f>E23-D23</f>
        <v>501</v>
      </c>
      <c r="G23" s="38">
        <f>E23/D23-100%</f>
        <v>1.3785323170899533E-2</v>
      </c>
      <c r="H23" s="38">
        <f>E23/D23*100/$L$1-100%</f>
        <v>-1.1967259400005315E-3</v>
      </c>
      <c r="I23" s="39">
        <f>+E23/$E$7-100%</f>
        <v>-0.15487659418295252</v>
      </c>
      <c r="J23" s="40">
        <f>+E23-$E$7</f>
        <v>-6752</v>
      </c>
      <c r="L23" s="20"/>
    </row>
    <row r="24" spans="1:12" x14ac:dyDescent="0.25">
      <c r="A24" s="41">
        <v>16</v>
      </c>
      <c r="B24" s="34" t="s">
        <v>26</v>
      </c>
      <c r="C24" s="35" t="s">
        <v>29</v>
      </c>
      <c r="D24" s="36">
        <v>37154</v>
      </c>
      <c r="E24" s="36">
        <v>36749</v>
      </c>
      <c r="F24" s="37">
        <f>E24-D24</f>
        <v>-405</v>
      </c>
      <c r="G24" s="38">
        <f>E24/D24-100%</f>
        <v>-1.0900575981051874E-2</v>
      </c>
      <c r="H24" s="38">
        <f>E24/D24*100/$L$1-100%</f>
        <v>-2.5517808848326995E-2</v>
      </c>
      <c r="I24" s="39">
        <f>+E24/$E$7-100%</f>
        <v>-0.15705569318286083</v>
      </c>
      <c r="J24" s="40">
        <f>+E24-$E$7</f>
        <v>-6847</v>
      </c>
      <c r="L24" s="32"/>
    </row>
    <row r="25" spans="1:12" x14ac:dyDescent="0.25">
      <c r="A25" s="41">
        <v>17</v>
      </c>
      <c r="B25" s="34" t="s">
        <v>19</v>
      </c>
      <c r="C25" s="35" t="s">
        <v>30</v>
      </c>
      <c r="D25" s="36">
        <v>38109</v>
      </c>
      <c r="E25" s="36">
        <v>36739</v>
      </c>
      <c r="F25" s="37">
        <f>E25-D25</f>
        <v>-1370</v>
      </c>
      <c r="G25" s="38">
        <f>E25/D25-100%</f>
        <v>-3.5949513238342612E-2</v>
      </c>
      <c r="H25" s="38">
        <f>E25/D25*100/$L$1-100%</f>
        <v>-5.019656476684009E-2</v>
      </c>
      <c r="I25" s="39">
        <f>+E25/$E$7-100%</f>
        <v>-0.15728507202495645</v>
      </c>
      <c r="J25" s="40">
        <f>+E25-$E$7</f>
        <v>-6857</v>
      </c>
      <c r="L25" s="32"/>
    </row>
    <row r="26" spans="1:12" x14ac:dyDescent="0.25">
      <c r="A26" s="41">
        <v>18</v>
      </c>
      <c r="B26" s="34" t="s">
        <v>13</v>
      </c>
      <c r="C26" s="35" t="s">
        <v>34</v>
      </c>
      <c r="D26" s="36">
        <v>35628</v>
      </c>
      <c r="E26" s="36">
        <v>36416</v>
      </c>
      <c r="F26" s="37">
        <f>E26-D26</f>
        <v>788</v>
      </c>
      <c r="G26" s="38">
        <f>E26/D26-100%</f>
        <v>2.2117435724710921E-2</v>
      </c>
      <c r="H26" s="38">
        <f>E26/D26*100/$L$1-100%</f>
        <v>7.0122519455280141E-3</v>
      </c>
      <c r="I26" s="39">
        <f>+E26/$E$7-100%</f>
        <v>-0.16469400862464445</v>
      </c>
      <c r="J26" s="40">
        <f>+E26-$E$7</f>
        <v>-7180</v>
      </c>
      <c r="L26" s="32"/>
    </row>
    <row r="27" spans="1:12" x14ac:dyDescent="0.25">
      <c r="A27" s="41">
        <v>19</v>
      </c>
      <c r="B27" s="34" t="s">
        <v>19</v>
      </c>
      <c r="C27" s="43" t="s">
        <v>65</v>
      </c>
      <c r="D27" s="44">
        <v>34888</v>
      </c>
      <c r="E27" s="44">
        <v>36073</v>
      </c>
      <c r="F27" s="45">
        <f>E27-D27</f>
        <v>1185</v>
      </c>
      <c r="G27" s="46">
        <f>E27/D27-100%</f>
        <v>3.3965833524421063E-2</v>
      </c>
      <c r="H27" s="46">
        <f>E27/D27*100/$L$1-100%</f>
        <v>1.8685550270365558E-2</v>
      </c>
      <c r="I27" s="47">
        <f>+E27/$E$7-100%</f>
        <v>-0.17256170290852368</v>
      </c>
      <c r="J27" s="48">
        <f>+E27-$E$7</f>
        <v>-7523</v>
      </c>
      <c r="L27" s="20"/>
    </row>
    <row r="28" spans="1:12" x14ac:dyDescent="0.25">
      <c r="A28" s="41">
        <v>20</v>
      </c>
      <c r="B28" s="34" t="s">
        <v>26</v>
      </c>
      <c r="C28" s="35" t="s">
        <v>27</v>
      </c>
      <c r="D28" s="36">
        <v>35257</v>
      </c>
      <c r="E28" s="36">
        <v>35991</v>
      </c>
      <c r="F28" s="37">
        <f>E28-D28</f>
        <v>734</v>
      </c>
      <c r="G28" s="38">
        <f>E28/D28-100%</f>
        <v>2.0818560853163914E-2</v>
      </c>
      <c r="H28" s="38">
        <f>E28/D28*100/$L$1-100%</f>
        <v>5.7325722691270453E-3</v>
      </c>
      <c r="I28" s="39">
        <f>+E28/$E$7-100%</f>
        <v>-0.17444260941370771</v>
      </c>
      <c r="J28" s="40">
        <f>+E28-$E$7</f>
        <v>-7605</v>
      </c>
      <c r="L28" s="32"/>
    </row>
    <row r="29" spans="1:12" x14ac:dyDescent="0.25">
      <c r="A29" s="41">
        <v>21</v>
      </c>
      <c r="B29" s="34" t="s">
        <v>13</v>
      </c>
      <c r="C29" s="35" t="s">
        <v>22</v>
      </c>
      <c r="D29" s="36">
        <v>36934</v>
      </c>
      <c r="E29" s="36">
        <v>35574</v>
      </c>
      <c r="F29" s="37">
        <f>E29-D29</f>
        <v>-1360</v>
      </c>
      <c r="G29" s="38">
        <f>E29/D29-100%</f>
        <v>-3.6822440028158376E-2</v>
      </c>
      <c r="H29" s="38">
        <f>E29/D29*100/$L$1-100%</f>
        <v>-5.1056591160747122E-2</v>
      </c>
      <c r="I29" s="39">
        <f>+E29/$E$7-100%</f>
        <v>-0.18400770712909442</v>
      </c>
      <c r="J29" s="40">
        <f>+E29-$E$7</f>
        <v>-8022</v>
      </c>
      <c r="L29" s="20"/>
    </row>
    <row r="30" spans="1:12" x14ac:dyDescent="0.25">
      <c r="A30" s="41">
        <v>22</v>
      </c>
      <c r="B30" s="34" t="s">
        <v>13</v>
      </c>
      <c r="C30" s="35" t="s">
        <v>33</v>
      </c>
      <c r="D30" s="36">
        <v>35633</v>
      </c>
      <c r="E30" s="36">
        <v>35247</v>
      </c>
      <c r="F30" s="37">
        <f>E30-D30</f>
        <v>-386</v>
      </c>
      <c r="G30" s="38">
        <f>E30/D30-100%</f>
        <v>-1.0832655123060086E-2</v>
      </c>
      <c r="H30" s="38">
        <f>E30/D30*100/$L$1-100%</f>
        <v>-2.5450891746857329E-2</v>
      </c>
      <c r="I30" s="39">
        <f>+E30/$E$7-100%</f>
        <v>-0.19150839526562069</v>
      </c>
      <c r="J30" s="40">
        <f>+E30-$E$7</f>
        <v>-8349</v>
      </c>
      <c r="L30" s="20"/>
    </row>
    <row r="31" spans="1:12" x14ac:dyDescent="0.25">
      <c r="A31" s="41">
        <v>23</v>
      </c>
      <c r="B31" s="34" t="s">
        <v>26</v>
      </c>
      <c r="C31" s="35" t="s">
        <v>32</v>
      </c>
      <c r="D31" s="36">
        <v>33709</v>
      </c>
      <c r="E31" s="36">
        <v>35225</v>
      </c>
      <c r="F31" s="37">
        <f>E31-D31</f>
        <v>1516</v>
      </c>
      <c r="G31" s="38">
        <f>E31/D31-100%</f>
        <v>4.4973152570530139E-2</v>
      </c>
      <c r="H31" s="38">
        <f>E31/D31*100/$L$1-100%</f>
        <v>2.9530199576877081E-2</v>
      </c>
      <c r="I31" s="39">
        <f>+E31/$E$7-100%</f>
        <v>-0.192013028718231</v>
      </c>
      <c r="J31" s="40">
        <f>+E31-$E$7</f>
        <v>-8371</v>
      </c>
      <c r="L31" s="32"/>
    </row>
    <row r="32" spans="1:12" x14ac:dyDescent="0.25">
      <c r="A32" s="41">
        <v>24</v>
      </c>
      <c r="B32" s="34" t="s">
        <v>19</v>
      </c>
      <c r="C32" s="35" t="s">
        <v>41</v>
      </c>
      <c r="D32" s="36">
        <v>34317</v>
      </c>
      <c r="E32" s="36">
        <v>35139</v>
      </c>
      <c r="F32" s="37">
        <f>E32-D32</f>
        <v>822</v>
      </c>
      <c r="G32" s="38">
        <f>E32/D32-100%</f>
        <v>2.3953142757233925E-2</v>
      </c>
      <c r="H32" s="38">
        <f>E32/D32*100/$L$1-100%</f>
        <v>8.8208303026935386E-3</v>
      </c>
      <c r="I32" s="39">
        <f>+E32/$E$7-100%</f>
        <v>-0.19398568676025318</v>
      </c>
      <c r="J32" s="40">
        <f>+E32-$E$7</f>
        <v>-8457</v>
      </c>
      <c r="L32" s="20"/>
    </row>
    <row r="33" spans="1:12" x14ac:dyDescent="0.25">
      <c r="A33" s="41">
        <v>25</v>
      </c>
      <c r="B33" s="34" t="s">
        <v>19</v>
      </c>
      <c r="C33" s="35" t="s">
        <v>36</v>
      </c>
      <c r="D33" s="36">
        <v>35126</v>
      </c>
      <c r="E33" s="36">
        <v>35077</v>
      </c>
      <c r="F33" s="37">
        <f>E33-D33</f>
        <v>-49</v>
      </c>
      <c r="G33" s="38">
        <f>E33/D33-100%</f>
        <v>-1.394978078915865E-3</v>
      </c>
      <c r="H33" s="38">
        <f>E33/D33*100/$L$1-100%</f>
        <v>-1.615268776247869E-2</v>
      </c>
      <c r="I33" s="39">
        <f>+E33/$E$7-100%</f>
        <v>-0.19540783558124597</v>
      </c>
      <c r="J33" s="40">
        <f>+E33-$E$7</f>
        <v>-8519</v>
      </c>
      <c r="L33" s="20"/>
    </row>
    <row r="34" spans="1:12" s="19" customFormat="1" x14ac:dyDescent="0.25">
      <c r="A34" s="33">
        <v>26</v>
      </c>
      <c r="B34" s="34" t="s">
        <v>19</v>
      </c>
      <c r="C34" s="35" t="s">
        <v>35</v>
      </c>
      <c r="D34" s="36">
        <v>34199</v>
      </c>
      <c r="E34" s="36">
        <v>34993</v>
      </c>
      <c r="F34" s="37">
        <f>E34-D34</f>
        <v>794</v>
      </c>
      <c r="G34" s="38">
        <f>E34/D34-100%</f>
        <v>2.3217053130208498E-2</v>
      </c>
      <c r="H34" s="38">
        <f>E34/D34*100/$L$1-100%</f>
        <v>8.0956188474960999E-3</v>
      </c>
      <c r="I34" s="39">
        <f>+E34/$E$7-100%</f>
        <v>-0.19733461785484907</v>
      </c>
      <c r="J34" s="40">
        <f>+E34-$E$7</f>
        <v>-8603</v>
      </c>
      <c r="K34" s="1"/>
      <c r="L34" s="20"/>
    </row>
    <row r="35" spans="1:12" s="19" customFormat="1" x14ac:dyDescent="0.25">
      <c r="A35" s="41">
        <v>27</v>
      </c>
      <c r="B35" s="34" t="s">
        <v>42</v>
      </c>
      <c r="C35" s="35" t="s">
        <v>43</v>
      </c>
      <c r="D35" s="36">
        <v>33145</v>
      </c>
      <c r="E35" s="36">
        <v>34369</v>
      </c>
      <c r="F35" s="37">
        <f>E35-D35</f>
        <v>1224</v>
      </c>
      <c r="G35" s="38">
        <f>E35/D35-100%</f>
        <v>3.6928646854729186E-2</v>
      </c>
      <c r="H35" s="38">
        <f>E35/D35*100/$L$1-100%</f>
        <v>2.1604578181999123E-2</v>
      </c>
      <c r="I35" s="39">
        <f>+E35/$E$7-100%</f>
        <v>-0.21164785760161486</v>
      </c>
      <c r="J35" s="40">
        <f>+E35-$E$7</f>
        <v>-9227</v>
      </c>
      <c r="L35" s="20"/>
    </row>
    <row r="36" spans="1:12" x14ac:dyDescent="0.25">
      <c r="A36" s="41">
        <v>28</v>
      </c>
      <c r="B36" s="42" t="s">
        <v>19</v>
      </c>
      <c r="C36" s="43" t="s">
        <v>45</v>
      </c>
      <c r="D36" s="44">
        <v>33198</v>
      </c>
      <c r="E36" s="44">
        <v>34282</v>
      </c>
      <c r="F36" s="45">
        <f>E36-D36</f>
        <v>1084</v>
      </c>
      <c r="G36" s="46">
        <f>E36/D36-100%</f>
        <v>3.2652569431893541E-2</v>
      </c>
      <c r="H36" s="46">
        <f>E36/D36*100/$L$1-100%</f>
        <v>1.7391694021569926E-2</v>
      </c>
      <c r="I36" s="47">
        <f>+E36/$E$7-100%</f>
        <v>-0.21364345352784664</v>
      </c>
      <c r="J36" s="48">
        <f>+E36-$E$7</f>
        <v>-9314</v>
      </c>
      <c r="L36" s="20"/>
    </row>
    <row r="37" spans="1:12" x14ac:dyDescent="0.25">
      <c r="A37" s="33">
        <v>29</v>
      </c>
      <c r="B37" s="34" t="s">
        <v>26</v>
      </c>
      <c r="C37" s="35" t="s">
        <v>39</v>
      </c>
      <c r="D37" s="36">
        <v>34889</v>
      </c>
      <c r="E37" s="36">
        <v>34065</v>
      </c>
      <c r="F37" s="37">
        <f>E37-D37</f>
        <v>-824</v>
      </c>
      <c r="G37" s="38">
        <f>E37/D37-100%</f>
        <v>-2.3617759179110909E-2</v>
      </c>
      <c r="H37" s="38">
        <f>E37/D37*100/$L$1-100%</f>
        <v>-3.8047053378434392E-2</v>
      </c>
      <c r="I37" s="39">
        <f>+E37/$E$7-100%</f>
        <v>-0.21862097440132122</v>
      </c>
      <c r="J37" s="40">
        <f>+E37-$E$7</f>
        <v>-9531</v>
      </c>
      <c r="L37" s="32"/>
    </row>
    <row r="38" spans="1:12" x14ac:dyDescent="0.25">
      <c r="A38" s="41">
        <v>30</v>
      </c>
      <c r="B38" s="34" t="s">
        <v>19</v>
      </c>
      <c r="C38" s="35" t="s">
        <v>47</v>
      </c>
      <c r="D38" s="36">
        <v>30956</v>
      </c>
      <c r="E38" s="36">
        <v>33451</v>
      </c>
      <c r="F38" s="37">
        <f>E38-D38</f>
        <v>2495</v>
      </c>
      <c r="G38" s="38">
        <f>E38/D38-100%</f>
        <v>8.05982685101434E-2</v>
      </c>
      <c r="H38" s="38">
        <f>E38/D38*100/$L$1-100%</f>
        <v>6.4628835970584664E-2</v>
      </c>
      <c r="I38" s="39">
        <f>+E38/$E$7-100%</f>
        <v>-0.2327048353059914</v>
      </c>
      <c r="J38" s="40">
        <f>+E38-$E$7</f>
        <v>-10145</v>
      </c>
      <c r="L38" s="20"/>
    </row>
    <row r="39" spans="1:12" x14ac:dyDescent="0.25">
      <c r="A39" s="41">
        <v>31</v>
      </c>
      <c r="B39" s="34" t="s">
        <v>26</v>
      </c>
      <c r="C39" s="35" t="s">
        <v>48</v>
      </c>
      <c r="D39" s="36">
        <v>32266</v>
      </c>
      <c r="E39" s="36">
        <v>33194</v>
      </c>
      <c r="F39" s="37">
        <f>E39-D39</f>
        <v>928</v>
      </c>
      <c r="G39" s="38">
        <f>E39/D39-100%</f>
        <v>2.8760924812496036E-2</v>
      </c>
      <c r="H39" s="38">
        <f>E39/D39*100/$L$1-100%</f>
        <v>1.3557561391621675E-2</v>
      </c>
      <c r="I39" s="39">
        <f>+E39/$E$7-100%</f>
        <v>-0.23859987154784845</v>
      </c>
      <c r="J39" s="40">
        <f>+E39-$E$7</f>
        <v>-10402</v>
      </c>
      <c r="L39" s="20"/>
    </row>
    <row r="40" spans="1:12" x14ac:dyDescent="0.25">
      <c r="A40" s="41">
        <v>32</v>
      </c>
      <c r="B40" s="34" t="s">
        <v>26</v>
      </c>
      <c r="C40" s="35" t="s">
        <v>38</v>
      </c>
      <c r="D40" s="36">
        <v>32823</v>
      </c>
      <c r="E40" s="36">
        <v>32584</v>
      </c>
      <c r="F40" s="37">
        <f>E40-D40</f>
        <v>-239</v>
      </c>
      <c r="G40" s="38">
        <f>E40/D40-100%</f>
        <v>-7.2814794503853753E-3</v>
      </c>
      <c r="H40" s="38">
        <f>E40/D40*100/$L$1-100%</f>
        <v>-2.1952196502842747E-2</v>
      </c>
      <c r="I40" s="39">
        <f>+E40/$E$7-100%</f>
        <v>-0.25259198091568036</v>
      </c>
      <c r="J40" s="40">
        <f>+E40-$E$7</f>
        <v>-11012</v>
      </c>
      <c r="L40" s="20"/>
    </row>
    <row r="41" spans="1:12" x14ac:dyDescent="0.25">
      <c r="A41" s="41">
        <v>33</v>
      </c>
      <c r="B41" s="34" t="s">
        <v>26</v>
      </c>
      <c r="C41" s="35" t="s">
        <v>44</v>
      </c>
      <c r="D41" s="36">
        <v>34783</v>
      </c>
      <c r="E41" s="36">
        <v>32126</v>
      </c>
      <c r="F41" s="37">
        <f>E41-D41</f>
        <v>-2657</v>
      </c>
      <c r="G41" s="38">
        <f>E41/D41-100%</f>
        <v>-7.6387890636230305E-2</v>
      </c>
      <c r="H41" s="38">
        <f>E41/D41*100/$L$1-100%</f>
        <v>-9.0037330676088989E-2</v>
      </c>
      <c r="I41" s="39">
        <f>+E41/$E$7-100%</f>
        <v>-0.26309753188365903</v>
      </c>
      <c r="J41" s="40">
        <f>+E41-$E$7</f>
        <v>-11470</v>
      </c>
      <c r="L41" s="20"/>
    </row>
    <row r="42" spans="1:12" x14ac:dyDescent="0.25">
      <c r="A42" s="41">
        <v>34</v>
      </c>
      <c r="B42" s="34" t="s">
        <v>26</v>
      </c>
      <c r="C42" s="35" t="s">
        <v>49</v>
      </c>
      <c r="D42" s="36">
        <v>30000</v>
      </c>
      <c r="E42" s="36">
        <v>31984</v>
      </c>
      <c r="F42" s="37">
        <f>E42-D42</f>
        <v>1984</v>
      </c>
      <c r="G42" s="38">
        <f>E42/D42-100%</f>
        <v>6.6133333333333377E-2</v>
      </c>
      <c r="H42" s="38">
        <f>E42/D42*100/$L$1-100%</f>
        <v>5.0377668308702939E-2</v>
      </c>
      <c r="I42" s="39">
        <f>+E42/$E$7-100%</f>
        <v>-0.26635471144141665</v>
      </c>
      <c r="J42" s="40">
        <f>+E42-$E$7</f>
        <v>-11612</v>
      </c>
      <c r="L42" s="20"/>
    </row>
    <row r="43" spans="1:12" x14ac:dyDescent="0.25">
      <c r="A43" s="41">
        <v>35</v>
      </c>
      <c r="B43" s="34" t="s">
        <v>26</v>
      </c>
      <c r="C43" s="35" t="s">
        <v>50</v>
      </c>
      <c r="D43" s="36">
        <v>31283</v>
      </c>
      <c r="E43" s="36">
        <v>31843</v>
      </c>
      <c r="F43" s="37">
        <f>E43-D43</f>
        <v>560</v>
      </c>
      <c r="G43" s="38">
        <f>E43/D43-100%</f>
        <v>1.7901096442157094E-2</v>
      </c>
      <c r="H43" s="38">
        <f>E43/D43*100/$L$1-100%</f>
        <v>2.8582230957212573E-3</v>
      </c>
      <c r="I43" s="39">
        <f>+E43/$E$7-100%</f>
        <v>-0.26958895311496467</v>
      </c>
      <c r="J43" s="40">
        <f>+E43-$E$7</f>
        <v>-11753</v>
      </c>
      <c r="L43" s="20"/>
    </row>
    <row r="44" spans="1:12" x14ac:dyDescent="0.25">
      <c r="A44" s="41">
        <v>36</v>
      </c>
      <c r="B44" s="34" t="s">
        <v>26</v>
      </c>
      <c r="C44" s="35" t="s">
        <v>57</v>
      </c>
      <c r="D44" s="36">
        <v>29573</v>
      </c>
      <c r="E44" s="36">
        <v>31681</v>
      </c>
      <c r="F44" s="37">
        <f>E44-D44</f>
        <v>2108</v>
      </c>
      <c r="G44" s="38">
        <f>E44/D44-100%</f>
        <v>7.1281236262807246E-2</v>
      </c>
      <c r="H44" s="38">
        <f>E44/D44*100/$L$1-100%</f>
        <v>5.5449493854982546E-2</v>
      </c>
      <c r="I44" s="39">
        <f>+E44/$E$7-100%</f>
        <v>-0.27330489035691352</v>
      </c>
      <c r="J44" s="40">
        <f>+E44-$E$7</f>
        <v>-11915</v>
      </c>
      <c r="L44" s="32"/>
    </row>
    <row r="45" spans="1:12" x14ac:dyDescent="0.25">
      <c r="A45" s="41">
        <v>37</v>
      </c>
      <c r="B45" s="34" t="s">
        <v>26</v>
      </c>
      <c r="C45" s="35" t="s">
        <v>55</v>
      </c>
      <c r="D45" s="36">
        <v>29707</v>
      </c>
      <c r="E45" s="36">
        <v>31468</v>
      </c>
      <c r="F45" s="37">
        <f>E45-D45</f>
        <v>1761</v>
      </c>
      <c r="G45" s="38">
        <f>E45/D45-100%</f>
        <v>5.9278957821388811E-2</v>
      </c>
      <c r="H45" s="38">
        <f>E45/D45*100/$L$1-100%</f>
        <v>4.362458898658983E-2</v>
      </c>
      <c r="I45" s="39">
        <f>+E45/$E$7-100%</f>
        <v>-0.27819065969354984</v>
      </c>
      <c r="J45" s="40">
        <f>+E45-$E$7</f>
        <v>-12128</v>
      </c>
      <c r="L45" s="20"/>
    </row>
    <row r="46" spans="1:12" x14ac:dyDescent="0.25">
      <c r="A46" s="57">
        <v>38</v>
      </c>
      <c r="B46" s="58" t="s">
        <v>26</v>
      </c>
      <c r="C46" s="59" t="s">
        <v>46</v>
      </c>
      <c r="D46" s="60">
        <v>32500</v>
      </c>
      <c r="E46" s="60">
        <v>31072</v>
      </c>
      <c r="F46" s="37">
        <f>E46-D46</f>
        <v>-1428</v>
      </c>
      <c r="G46" s="38">
        <f>E46/D46-100%</f>
        <v>-4.3938461538461593E-2</v>
      </c>
      <c r="H46" s="38">
        <f>E46/D46*100/$L$1-100%</f>
        <v>-5.8067449791587733E-2</v>
      </c>
      <c r="I46" s="30">
        <f>+E46/$E$7-100%</f>
        <v>-0.28727406184053583</v>
      </c>
      <c r="J46" s="40">
        <f>+E46-$E$7</f>
        <v>-12524</v>
      </c>
      <c r="L46" s="20"/>
    </row>
    <row r="47" spans="1:12" x14ac:dyDescent="0.25">
      <c r="A47" s="41">
        <v>39</v>
      </c>
      <c r="B47" s="34" t="s">
        <v>26</v>
      </c>
      <c r="C47" s="35" t="s">
        <v>53</v>
      </c>
      <c r="D47" s="36">
        <v>30434</v>
      </c>
      <c r="E47" s="36">
        <v>30888</v>
      </c>
      <c r="F47" s="37">
        <f>E47-D47</f>
        <v>454</v>
      </c>
      <c r="G47" s="38">
        <f>E47/D47-100%</f>
        <v>1.491752645068023E-2</v>
      </c>
      <c r="H47" s="38">
        <f>E47/D47*100/$L$1-100%</f>
        <v>-8.125472839393133E-5</v>
      </c>
      <c r="I47" s="39">
        <f>+E47/$E$7-100%</f>
        <v>-0.291494632535095</v>
      </c>
      <c r="J47" s="40">
        <f>+E47-$E$7</f>
        <v>-12708</v>
      </c>
      <c r="L47" s="32"/>
    </row>
    <row r="48" spans="1:12" x14ac:dyDescent="0.25">
      <c r="A48" s="41">
        <v>40</v>
      </c>
      <c r="B48" s="34" t="s">
        <v>26</v>
      </c>
      <c r="C48" s="35" t="s">
        <v>54</v>
      </c>
      <c r="D48" s="36">
        <v>30686</v>
      </c>
      <c r="E48" s="36">
        <v>30870</v>
      </c>
      <c r="F48" s="37">
        <f>E48-D48</f>
        <v>184</v>
      </c>
      <c r="G48" s="38">
        <f>E48/D48-100%</f>
        <v>5.9962197744900525E-3</v>
      </c>
      <c r="H48" s="38">
        <f>E48/D48*100/$L$1-100%</f>
        <v>-8.870719433999974E-3</v>
      </c>
      <c r="I48" s="39">
        <f>+E48/$E$7-100%</f>
        <v>-0.29190751445086704</v>
      </c>
      <c r="J48" s="40">
        <f>+E48-$E$7</f>
        <v>-12726</v>
      </c>
      <c r="L48" s="20"/>
    </row>
    <row r="49" spans="1:12" s="19" customFormat="1" x14ac:dyDescent="0.25">
      <c r="A49" s="41">
        <v>41</v>
      </c>
      <c r="B49" s="34" t="s">
        <v>26</v>
      </c>
      <c r="C49" s="35" t="s">
        <v>51</v>
      </c>
      <c r="D49" s="36">
        <v>30700</v>
      </c>
      <c r="E49" s="36">
        <v>30597</v>
      </c>
      <c r="F49" s="37">
        <f>E49-D49</f>
        <v>-103</v>
      </c>
      <c r="G49" s="38">
        <f>E49/D49-100%</f>
        <v>-3.3550488599348727E-3</v>
      </c>
      <c r="H49" s="38">
        <f>E49/D49*100/$L$1-100%</f>
        <v>-1.8083791980231356E-2</v>
      </c>
      <c r="I49" s="39">
        <f>+E49/$E$7-100%</f>
        <v>-0.29816955684007707</v>
      </c>
      <c r="J49" s="40">
        <f>+E49-$E$7</f>
        <v>-12999</v>
      </c>
      <c r="L49" s="20"/>
    </row>
    <row r="50" spans="1:12" x14ac:dyDescent="0.25">
      <c r="A50" s="41">
        <v>42</v>
      </c>
      <c r="B50" s="34" t="s">
        <v>26</v>
      </c>
      <c r="C50" s="35" t="s">
        <v>56</v>
      </c>
      <c r="D50" s="36">
        <v>28659</v>
      </c>
      <c r="E50" s="36">
        <v>30198</v>
      </c>
      <c r="F50" s="37">
        <f>E50-D50</f>
        <v>1539</v>
      </c>
      <c r="G50" s="38">
        <f>E50/D50-100%</f>
        <v>5.3700408248717579E-2</v>
      </c>
      <c r="H50" s="38">
        <f>E50/D50*100/$L$1-100%</f>
        <v>3.8128481033219197E-2</v>
      </c>
      <c r="I50" s="39">
        <f>+E50/$E$7-100%</f>
        <v>-0.30732177263969174</v>
      </c>
      <c r="J50" s="40">
        <f>+E50-$E$7</f>
        <v>-13398</v>
      </c>
      <c r="L50" s="32"/>
    </row>
    <row r="51" spans="1:12" x14ac:dyDescent="0.25">
      <c r="A51" s="41">
        <v>43</v>
      </c>
      <c r="B51" s="34" t="s">
        <v>19</v>
      </c>
      <c r="C51" s="35" t="s">
        <v>52</v>
      </c>
      <c r="D51" s="36">
        <v>30233</v>
      </c>
      <c r="E51" s="36">
        <v>29714</v>
      </c>
      <c r="F51" s="37">
        <f>E51-D51</f>
        <v>-519</v>
      </c>
      <c r="G51" s="38">
        <f>E51/D51-100%</f>
        <v>-1.7166672179406595E-2</v>
      </c>
      <c r="H51" s="38">
        <f>E51/D51*100/$L$1-100%</f>
        <v>-3.1691302639809349E-2</v>
      </c>
      <c r="I51" s="39">
        <f>+E51/$E$7-100%</f>
        <v>-0.31842370859711899</v>
      </c>
      <c r="J51" s="40">
        <f>+E51-$E$7</f>
        <v>-13882</v>
      </c>
      <c r="L51" s="20"/>
    </row>
    <row r="52" spans="1:12" x14ac:dyDescent="0.25">
      <c r="A52" s="41">
        <v>44</v>
      </c>
      <c r="B52" s="34" t="s">
        <v>26</v>
      </c>
      <c r="C52" s="35" t="s">
        <v>59</v>
      </c>
      <c r="D52" s="36">
        <v>28841</v>
      </c>
      <c r="E52" s="36">
        <v>28841</v>
      </c>
      <c r="F52" s="37">
        <f>E52-D52</f>
        <v>0</v>
      </c>
      <c r="G52" s="38">
        <f>E52/D52-100%</f>
        <v>0</v>
      </c>
      <c r="H52" s="38">
        <f>E52/D52*100/$L$1-100%</f>
        <v>-1.4778325123152691E-2</v>
      </c>
      <c r="I52" s="39">
        <f>+E52/$E$7-100%</f>
        <v>-0.3384484815120653</v>
      </c>
      <c r="J52" s="40">
        <f>+E52-$E$7</f>
        <v>-14755</v>
      </c>
      <c r="L52" s="32"/>
    </row>
    <row r="53" spans="1:12" ht="15.75" thickBot="1" x14ac:dyDescent="0.3">
      <c r="A53" s="49">
        <v>45</v>
      </c>
      <c r="B53" s="50" t="s">
        <v>26</v>
      </c>
      <c r="C53" s="51" t="s">
        <v>58</v>
      </c>
      <c r="D53" s="52">
        <v>29579</v>
      </c>
      <c r="E53" s="52">
        <v>28202</v>
      </c>
      <c r="F53" s="53">
        <f>E53-D53</f>
        <v>-1377</v>
      </c>
      <c r="G53" s="54">
        <f>E53/D53-100%</f>
        <v>-4.6553297947868444E-2</v>
      </c>
      <c r="H53" s="54">
        <f>E53/D53*100/$L$1-100%</f>
        <v>-6.0643643298392447E-2</v>
      </c>
      <c r="I53" s="55">
        <f>+E53/$E$7-100%</f>
        <v>-0.35310578952197447</v>
      </c>
      <c r="J53" s="56">
        <f>+E53-$E$7</f>
        <v>-15394</v>
      </c>
      <c r="L53" s="20"/>
    </row>
    <row r="54" spans="1:12" ht="15.75" thickTop="1" x14ac:dyDescent="0.25">
      <c r="A54" s="63" t="s">
        <v>60</v>
      </c>
      <c r="B54" s="64"/>
      <c r="C54" s="64"/>
      <c r="D54" s="64"/>
      <c r="E54" s="64"/>
      <c r="F54" s="64"/>
    </row>
    <row r="55" spans="1:12" x14ac:dyDescent="0.25">
      <c r="A55" s="63" t="s">
        <v>61</v>
      </c>
      <c r="B55" s="64"/>
      <c r="C55" s="64"/>
      <c r="D55" s="66"/>
      <c r="E55" s="64"/>
      <c r="F55" s="64"/>
    </row>
  </sheetData>
  <sortState ref="B9:J53">
    <sortCondition descending="1" ref="I9:I53"/>
    <sortCondition descending="1" ref="J9:J53"/>
  </sortState>
  <mergeCells count="13">
    <mergeCell ref="J4:J5"/>
    <mergeCell ref="A7:C7"/>
    <mergeCell ref="A8:C8"/>
    <mergeCell ref="A1:J1"/>
    <mergeCell ref="A2:B2"/>
    <mergeCell ref="A3:A5"/>
    <mergeCell ref="B3:B5"/>
    <mergeCell ref="C3:C5"/>
    <mergeCell ref="D3:J3"/>
    <mergeCell ref="D4:F4"/>
    <mergeCell ref="G4:G5"/>
    <mergeCell ref="H4:H5"/>
    <mergeCell ref="I4:I5"/>
  </mergeCells>
  <printOptions horizontalCentered="1"/>
  <pageMargins left="0" right="0" top="0" bottom="0" header="0.31496062992126" footer="0.31496062992126"/>
  <pageSetup paperSize="9" scale="93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 2</vt:lpstr>
      <vt:lpstr>'Tabela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Švarc</dc:creator>
  <cp:lastModifiedBy>Tibor Švarc</cp:lastModifiedBy>
  <cp:lastPrinted>2016-04-25T11:54:36Z</cp:lastPrinted>
  <dcterms:created xsi:type="dcterms:W3CDTF">2015-07-27T12:25:21Z</dcterms:created>
  <dcterms:modified xsi:type="dcterms:W3CDTF">2016-04-25T11:55:05Z</dcterms:modified>
</cp:coreProperties>
</file>