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195" windowHeight="11070" activeTab="1"/>
  </bookViews>
  <sheets>
    <sheet name="Tab III prilog" sheetId="1" r:id="rId1"/>
    <sheet name="Tab IV prilog" sheetId="2" r:id="rId2"/>
  </sheets>
  <definedNames>
    <definedName name="_xlnm.Print_Area" localSheetId="0">'Tab III prilog'!$A$1:$R$54</definedName>
    <definedName name="_xlnm.Print_Area" localSheetId="1">'Tab IV prilog'!$A$1:$O$54</definedName>
    <definedName name="евро" localSheetId="1">#REF!</definedName>
    <definedName name="евро">#REF!</definedName>
  </definedNames>
  <calcPr calcId="144525" fullPrecision="0"/>
</workbook>
</file>

<file path=xl/calcChain.xml><?xml version="1.0" encoding="utf-8"?>
<calcChain xmlns="http://schemas.openxmlformats.org/spreadsheetml/2006/main">
  <c r="O52" i="2" l="1"/>
  <c r="O50" i="2"/>
  <c r="O48" i="2"/>
  <c r="O46" i="2"/>
  <c r="O44" i="2"/>
  <c r="O42" i="2"/>
  <c r="O40" i="2"/>
  <c r="O38" i="2"/>
  <c r="O36" i="2"/>
  <c r="K52" i="2"/>
  <c r="M51" i="2"/>
  <c r="M53" i="2" s="1"/>
  <c r="I51" i="2"/>
  <c r="I53" i="2" s="1"/>
  <c r="G51" i="2"/>
  <c r="G53" i="2" s="1"/>
  <c r="E51" i="2"/>
  <c r="E53" i="2" s="1"/>
  <c r="C51" i="2"/>
  <c r="C53" i="2" s="1"/>
  <c r="K50" i="2"/>
  <c r="K49" i="2"/>
  <c r="O49" i="2" s="1"/>
  <c r="K48" i="2"/>
  <c r="K47" i="2"/>
  <c r="O47" i="2" s="1"/>
  <c r="K46" i="2"/>
  <c r="M45" i="2"/>
  <c r="I45" i="2"/>
  <c r="G45" i="2"/>
  <c r="E45" i="2"/>
  <c r="C45" i="2"/>
  <c r="K44" i="2"/>
  <c r="K43" i="2"/>
  <c r="O43" i="2" s="1"/>
  <c r="K42" i="2"/>
  <c r="K41" i="2"/>
  <c r="O41" i="2" s="1"/>
  <c r="K40" i="2"/>
  <c r="K39" i="2"/>
  <c r="O39" i="2" s="1"/>
  <c r="K38" i="2"/>
  <c r="K37" i="2"/>
  <c r="O37" i="2" s="1"/>
  <c r="K36" i="2"/>
  <c r="F36" i="2"/>
  <c r="K35" i="2"/>
  <c r="O35" i="2" s="1"/>
  <c r="K34" i="2"/>
  <c r="O34" i="2" s="1"/>
  <c r="K33" i="2"/>
  <c r="O33" i="2" s="1"/>
  <c r="K32" i="2"/>
  <c r="O32" i="2" s="1"/>
  <c r="K31" i="2"/>
  <c r="O31" i="2" s="1"/>
  <c r="K30" i="2"/>
  <c r="O30" i="2" s="1"/>
  <c r="K29" i="2"/>
  <c r="O29" i="2" s="1"/>
  <c r="K28" i="2"/>
  <c r="O28" i="2" s="1"/>
  <c r="K27" i="2"/>
  <c r="O27" i="2" s="1"/>
  <c r="K26" i="2"/>
  <c r="O26" i="2" s="1"/>
  <c r="K25" i="2"/>
  <c r="O25" i="2" s="1"/>
  <c r="K24" i="2"/>
  <c r="O24" i="2" s="1"/>
  <c r="K23" i="2"/>
  <c r="O23" i="2" s="1"/>
  <c r="K22" i="2"/>
  <c r="O22" i="2" s="1"/>
  <c r="K21" i="2"/>
  <c r="O21" i="2" s="1"/>
  <c r="K20" i="2"/>
  <c r="O20" i="2" s="1"/>
  <c r="K19" i="2"/>
  <c r="K18" i="2"/>
  <c r="O18" i="2" s="1"/>
  <c r="K17" i="2"/>
  <c r="O17" i="2" s="1"/>
  <c r="K16" i="2"/>
  <c r="O16" i="2" s="1"/>
  <c r="K15" i="2"/>
  <c r="O15" i="2" s="1"/>
  <c r="K14" i="2"/>
  <c r="O14" i="2" s="1"/>
  <c r="K13" i="2"/>
  <c r="O13" i="2" s="1"/>
  <c r="K12" i="2"/>
  <c r="O12" i="2" s="1"/>
  <c r="K11" i="2"/>
  <c r="O11" i="2" s="1"/>
  <c r="K10" i="2"/>
  <c r="O10" i="2" s="1"/>
  <c r="K9" i="2"/>
  <c r="O9" i="2" s="1"/>
  <c r="K8" i="2"/>
  <c r="O8" i="2" s="1"/>
  <c r="K7" i="2"/>
  <c r="O7" i="2" s="1"/>
  <c r="K6" i="2"/>
  <c r="O6" i="2" s="1"/>
  <c r="L36" i="2" l="1"/>
  <c r="L38" i="2"/>
  <c r="K51" i="2"/>
  <c r="O19" i="2"/>
  <c r="O51" i="2"/>
  <c r="K45" i="2"/>
  <c r="O45" i="2" s="1"/>
  <c r="F38" i="2"/>
  <c r="N9" i="2"/>
  <c r="H9" i="2"/>
  <c r="D9" i="2"/>
  <c r="L9" i="2"/>
  <c r="J9" i="2"/>
  <c r="F9" i="2"/>
  <c r="N7" i="2"/>
  <c r="H7" i="2"/>
  <c r="D7" i="2"/>
  <c r="F7" i="2"/>
  <c r="L7" i="2"/>
  <c r="J7" i="2"/>
  <c r="N11" i="2"/>
  <c r="H11" i="2"/>
  <c r="D11" i="2"/>
  <c r="L11" i="2"/>
  <c r="J11" i="2"/>
  <c r="F11" i="2"/>
  <c r="N13" i="2"/>
  <c r="H13" i="2"/>
  <c r="D13" i="2"/>
  <c r="L13" i="2"/>
  <c r="J13" i="2"/>
  <c r="F13" i="2"/>
  <c r="N15" i="2"/>
  <c r="H15" i="2"/>
  <c r="D15" i="2"/>
  <c r="L15" i="2"/>
  <c r="J15" i="2"/>
  <c r="F15" i="2"/>
  <c r="N17" i="2"/>
  <c r="H17" i="2"/>
  <c r="D17" i="2"/>
  <c r="L17" i="2"/>
  <c r="J17" i="2"/>
  <c r="F17" i="2"/>
  <c r="L21" i="2"/>
  <c r="J21" i="2"/>
  <c r="F21" i="2"/>
  <c r="N21" i="2"/>
  <c r="H21" i="2"/>
  <c r="D21" i="2"/>
  <c r="L23" i="2"/>
  <c r="J23" i="2"/>
  <c r="F23" i="2"/>
  <c r="N23" i="2"/>
  <c r="H23" i="2"/>
  <c r="D23" i="2"/>
  <c r="L25" i="2"/>
  <c r="J25" i="2"/>
  <c r="F25" i="2"/>
  <c r="N25" i="2"/>
  <c r="H25" i="2"/>
  <c r="D25" i="2"/>
  <c r="L27" i="2"/>
  <c r="J27" i="2"/>
  <c r="F27" i="2"/>
  <c r="N27" i="2"/>
  <c r="H27" i="2"/>
  <c r="D27" i="2"/>
  <c r="L29" i="2"/>
  <c r="J29" i="2"/>
  <c r="F29" i="2"/>
  <c r="N29" i="2"/>
  <c r="H29" i="2"/>
  <c r="D29" i="2"/>
  <c r="L31" i="2"/>
  <c r="J31" i="2"/>
  <c r="F31" i="2"/>
  <c r="N31" i="2"/>
  <c r="H31" i="2"/>
  <c r="D31" i="2"/>
  <c r="L33" i="2"/>
  <c r="J33" i="2"/>
  <c r="F33" i="2"/>
  <c r="N33" i="2"/>
  <c r="H33" i="2"/>
  <c r="D33" i="2"/>
  <c r="L35" i="2"/>
  <c r="J35" i="2"/>
  <c r="F35" i="2"/>
  <c r="N35" i="2"/>
  <c r="H35" i="2"/>
  <c r="D35" i="2"/>
  <c r="L6" i="2"/>
  <c r="N19" i="2"/>
  <c r="H19" i="2"/>
  <c r="D19" i="2"/>
  <c r="N20" i="2"/>
  <c r="H20" i="2"/>
  <c r="D20" i="2"/>
  <c r="J20" i="2"/>
  <c r="F20" i="2"/>
  <c r="N22" i="2"/>
  <c r="H22" i="2"/>
  <c r="D22" i="2"/>
  <c r="J22" i="2"/>
  <c r="F22" i="2"/>
  <c r="N24" i="2"/>
  <c r="H24" i="2"/>
  <c r="D24" i="2"/>
  <c r="J24" i="2"/>
  <c r="F24" i="2"/>
  <c r="N26" i="2"/>
  <c r="H26" i="2"/>
  <c r="D26" i="2"/>
  <c r="J26" i="2"/>
  <c r="F26" i="2"/>
  <c r="N28" i="2"/>
  <c r="H28" i="2"/>
  <c r="D28" i="2"/>
  <c r="J28" i="2"/>
  <c r="F28" i="2"/>
  <c r="N30" i="2"/>
  <c r="H30" i="2"/>
  <c r="D30" i="2"/>
  <c r="J30" i="2"/>
  <c r="F30" i="2"/>
  <c r="N32" i="2"/>
  <c r="H32" i="2"/>
  <c r="D32" i="2"/>
  <c r="J32" i="2"/>
  <c r="F32" i="2"/>
  <c r="N34" i="2"/>
  <c r="H34" i="2"/>
  <c r="D34" i="2"/>
  <c r="J34" i="2"/>
  <c r="F34" i="2"/>
  <c r="L20" i="2"/>
  <c r="L22" i="2"/>
  <c r="L24" i="2"/>
  <c r="L26" i="2"/>
  <c r="L28" i="2"/>
  <c r="L30" i="2"/>
  <c r="L32" i="2"/>
  <c r="L34" i="2"/>
  <c r="J36" i="2"/>
  <c r="L37" i="2"/>
  <c r="J38" i="2"/>
  <c r="N47" i="2"/>
  <c r="H47" i="2"/>
  <c r="D47" i="2"/>
  <c r="J47" i="2"/>
  <c r="F47" i="2"/>
  <c r="N49" i="2"/>
  <c r="H49" i="2"/>
  <c r="D49" i="2"/>
  <c r="J49" i="2"/>
  <c r="F49" i="2"/>
  <c r="N36" i="2"/>
  <c r="H36" i="2"/>
  <c r="D36" i="2"/>
  <c r="N38" i="2"/>
  <c r="H38" i="2"/>
  <c r="D38" i="2"/>
  <c r="N40" i="2"/>
  <c r="H40" i="2"/>
  <c r="D40" i="2"/>
  <c r="L40" i="2"/>
  <c r="J40" i="2"/>
  <c r="F40" i="2"/>
  <c r="N42" i="2"/>
  <c r="H42" i="2"/>
  <c r="D42" i="2"/>
  <c r="L42" i="2"/>
  <c r="J42" i="2"/>
  <c r="F42" i="2"/>
  <c r="N44" i="2"/>
  <c r="H44" i="2"/>
  <c r="D44" i="2"/>
  <c r="L44" i="2"/>
  <c r="J44" i="2"/>
  <c r="F44" i="2"/>
  <c r="K53" i="2"/>
  <c r="K54" i="2" s="1"/>
  <c r="L48" i="2"/>
  <c r="J48" i="2"/>
  <c r="F48" i="2"/>
  <c r="N48" i="2"/>
  <c r="H48" i="2"/>
  <c r="D48" i="2"/>
  <c r="L50" i="2"/>
  <c r="J50" i="2"/>
  <c r="F50" i="2"/>
  <c r="N50" i="2"/>
  <c r="H50" i="2"/>
  <c r="D50" i="2"/>
  <c r="N52" i="2"/>
  <c r="H52" i="2"/>
  <c r="D52" i="2"/>
  <c r="J52" i="2"/>
  <c r="F52" i="2"/>
  <c r="L43" i="2"/>
  <c r="L47" i="2"/>
  <c r="L49" i="2"/>
  <c r="L52" i="2"/>
  <c r="C54" i="2"/>
  <c r="E54" i="2"/>
  <c r="G54" i="2"/>
  <c r="I54" i="2"/>
  <c r="M54" i="2"/>
  <c r="P51" i="1"/>
  <c r="P53" i="1" s="1"/>
  <c r="O51" i="1"/>
  <c r="O53" i="1" s="1"/>
  <c r="P45" i="1"/>
  <c r="P54" i="1" s="1"/>
  <c r="O45" i="1"/>
  <c r="M51" i="1"/>
  <c r="M53" i="1" s="1"/>
  <c r="M45" i="1"/>
  <c r="K52" i="1"/>
  <c r="L52" i="1" s="1"/>
  <c r="K50" i="1"/>
  <c r="L50" i="1" s="1"/>
  <c r="K49" i="1"/>
  <c r="L49" i="1" s="1"/>
  <c r="K48" i="1"/>
  <c r="L48" i="1" s="1"/>
  <c r="K47" i="1"/>
  <c r="L47" i="1" s="1"/>
  <c r="K46" i="1"/>
  <c r="L46" i="1" s="1"/>
  <c r="K44" i="1"/>
  <c r="L44" i="1" s="1"/>
  <c r="K43" i="1"/>
  <c r="L43" i="1" s="1"/>
  <c r="K42" i="1"/>
  <c r="L42" i="1" s="1"/>
  <c r="K41" i="1"/>
  <c r="L41" i="1" s="1"/>
  <c r="K40" i="1"/>
  <c r="L40" i="1" s="1"/>
  <c r="K39" i="1"/>
  <c r="L39" i="1" s="1"/>
  <c r="K38" i="1"/>
  <c r="L38" i="1" s="1"/>
  <c r="K37" i="1"/>
  <c r="L37" i="1" s="1"/>
  <c r="K36" i="1"/>
  <c r="L36" i="1" s="1"/>
  <c r="K35" i="1"/>
  <c r="L35" i="1" s="1"/>
  <c r="K34" i="1"/>
  <c r="L34" i="1" s="1"/>
  <c r="K33" i="1"/>
  <c r="L33" i="1" s="1"/>
  <c r="K32" i="1"/>
  <c r="L32" i="1" s="1"/>
  <c r="K31" i="1"/>
  <c r="L31" i="1" s="1"/>
  <c r="K30" i="1"/>
  <c r="L30" i="1" s="1"/>
  <c r="K29" i="1"/>
  <c r="L29" i="1" s="1"/>
  <c r="K28" i="1"/>
  <c r="L28" i="1" s="1"/>
  <c r="K27" i="1"/>
  <c r="L27" i="1" s="1"/>
  <c r="K26" i="1"/>
  <c r="L26" i="1" s="1"/>
  <c r="K25" i="1"/>
  <c r="L25" i="1" s="1"/>
  <c r="K24" i="1"/>
  <c r="L24" i="1" s="1"/>
  <c r="K23" i="1"/>
  <c r="L23" i="1" s="1"/>
  <c r="K22" i="1"/>
  <c r="L22" i="1" s="1"/>
  <c r="K21" i="1"/>
  <c r="L21" i="1" s="1"/>
  <c r="K20" i="1"/>
  <c r="L20" i="1" s="1"/>
  <c r="K19" i="1"/>
  <c r="L19" i="1" s="1"/>
  <c r="K18" i="1"/>
  <c r="L18" i="1" s="1"/>
  <c r="K17" i="1"/>
  <c r="L17" i="1" s="1"/>
  <c r="K16" i="1"/>
  <c r="L16" i="1" s="1"/>
  <c r="K15" i="1"/>
  <c r="L15" i="1" s="1"/>
  <c r="K14" i="1"/>
  <c r="L14" i="1" s="1"/>
  <c r="K13" i="1"/>
  <c r="L13" i="1" s="1"/>
  <c r="K12" i="1"/>
  <c r="L12" i="1" s="1"/>
  <c r="K11" i="1"/>
  <c r="L11" i="1" s="1"/>
  <c r="K10" i="1"/>
  <c r="L10" i="1" s="1"/>
  <c r="K9" i="1"/>
  <c r="L9" i="1" s="1"/>
  <c r="K8" i="1"/>
  <c r="L8" i="1" s="1"/>
  <c r="K7" i="1"/>
  <c r="L7" i="1" s="1"/>
  <c r="K6" i="1"/>
  <c r="L6" i="1" s="1"/>
  <c r="I51" i="1"/>
  <c r="I53" i="1" s="1"/>
  <c r="I45" i="1"/>
  <c r="I54" i="1" s="1"/>
  <c r="G51" i="1"/>
  <c r="G53" i="1" s="1"/>
  <c r="G45" i="1"/>
  <c r="G54" i="1" s="1"/>
  <c r="E51" i="1"/>
  <c r="E53" i="1" s="1"/>
  <c r="E45" i="1"/>
  <c r="E54" i="1" s="1"/>
  <c r="C53" i="1"/>
  <c r="C51" i="1"/>
  <c r="C45" i="1"/>
  <c r="C54" i="1" s="1"/>
  <c r="R52" i="1"/>
  <c r="Q52" i="1" s="1"/>
  <c r="R50" i="1"/>
  <c r="Q50" i="1" s="1"/>
  <c r="R49" i="1"/>
  <c r="Q49" i="1" s="1"/>
  <c r="R48" i="1"/>
  <c r="Q48" i="1" s="1"/>
  <c r="R47" i="1"/>
  <c r="Q47" i="1" s="1"/>
  <c r="R46" i="1"/>
  <c r="R51" i="1" s="1"/>
  <c r="R44" i="1"/>
  <c r="N44" i="1" s="1"/>
  <c r="R43" i="1"/>
  <c r="Q43" i="1" s="1"/>
  <c r="R42" i="1"/>
  <c r="N42" i="1" s="1"/>
  <c r="R41" i="1"/>
  <c r="Q41" i="1" s="1"/>
  <c r="R40" i="1"/>
  <c r="N40" i="1" s="1"/>
  <c r="R39" i="1"/>
  <c r="Q39" i="1" s="1"/>
  <c r="R38" i="1"/>
  <c r="N38" i="1" s="1"/>
  <c r="R37" i="1"/>
  <c r="Q37" i="1" s="1"/>
  <c r="R36" i="1"/>
  <c r="N36" i="1" s="1"/>
  <c r="R35" i="1"/>
  <c r="Q35" i="1" s="1"/>
  <c r="R34" i="1"/>
  <c r="N34" i="1" s="1"/>
  <c r="R33" i="1"/>
  <c r="Q33" i="1" s="1"/>
  <c r="R32" i="1"/>
  <c r="N32" i="1" s="1"/>
  <c r="R31" i="1"/>
  <c r="Q31" i="1" s="1"/>
  <c r="R30" i="1"/>
  <c r="N30" i="1" s="1"/>
  <c r="R29" i="1"/>
  <c r="Q29" i="1" s="1"/>
  <c r="R28" i="1"/>
  <c r="N28" i="1" s="1"/>
  <c r="R27" i="1"/>
  <c r="Q27" i="1" s="1"/>
  <c r="R26" i="1"/>
  <c r="D26" i="1" s="1"/>
  <c r="R25" i="1"/>
  <c r="Q25" i="1" s="1"/>
  <c r="R24" i="1"/>
  <c r="N24" i="1" s="1"/>
  <c r="R23" i="1"/>
  <c r="Q23" i="1" s="1"/>
  <c r="R22" i="1"/>
  <c r="D22" i="1" s="1"/>
  <c r="R21" i="1"/>
  <c r="Q21" i="1" s="1"/>
  <c r="R20" i="1"/>
  <c r="D20" i="1" s="1"/>
  <c r="R19" i="1"/>
  <c r="Q19" i="1" s="1"/>
  <c r="R18" i="1"/>
  <c r="D18" i="1" s="1"/>
  <c r="R17" i="1"/>
  <c r="Q17" i="1" s="1"/>
  <c r="R16" i="1"/>
  <c r="D16" i="1" s="1"/>
  <c r="R15" i="1"/>
  <c r="Q15" i="1" s="1"/>
  <c r="R14" i="1"/>
  <c r="D14" i="1" s="1"/>
  <c r="R13" i="1"/>
  <c r="Q13" i="1" s="1"/>
  <c r="R12" i="1"/>
  <c r="D12" i="1" s="1"/>
  <c r="R11" i="1"/>
  <c r="Q11" i="1" s="1"/>
  <c r="R10" i="1"/>
  <c r="D10" i="1" s="1"/>
  <c r="R9" i="1"/>
  <c r="Q9" i="1" s="1"/>
  <c r="R8" i="1"/>
  <c r="D8" i="1" s="1"/>
  <c r="R7" i="1"/>
  <c r="Q7" i="1" s="1"/>
  <c r="R6" i="1"/>
  <c r="D6" i="1" s="1"/>
  <c r="Q51" i="1" l="1"/>
  <c r="R53" i="1"/>
  <c r="N53" i="1" s="1"/>
  <c r="H51" i="1"/>
  <c r="M54" i="1"/>
  <c r="Q53" i="1"/>
  <c r="K45" i="1"/>
  <c r="N7" i="1"/>
  <c r="N9" i="1"/>
  <c r="N11" i="1"/>
  <c r="N13" i="1"/>
  <c r="N15" i="1"/>
  <c r="N17" i="1"/>
  <c r="N19" i="1"/>
  <c r="N21" i="1"/>
  <c r="N23" i="1"/>
  <c r="N25" i="1"/>
  <c r="N27" i="1"/>
  <c r="N29" i="1"/>
  <c r="N31" i="1"/>
  <c r="N33" i="1"/>
  <c r="N35" i="1"/>
  <c r="N37" i="1"/>
  <c r="N39" i="1"/>
  <c r="N41" i="1"/>
  <c r="N43" i="1"/>
  <c r="N46" i="1"/>
  <c r="N48" i="1"/>
  <c r="N50" i="1"/>
  <c r="O54" i="1"/>
  <c r="Q6" i="1"/>
  <c r="Q8" i="1"/>
  <c r="Q10" i="1"/>
  <c r="Q12" i="1"/>
  <c r="Q14" i="1"/>
  <c r="Q16" i="1"/>
  <c r="Q18" i="1"/>
  <c r="Q20" i="1"/>
  <c r="Q22" i="1"/>
  <c r="Q24" i="1"/>
  <c r="Q26" i="1"/>
  <c r="Q28" i="1"/>
  <c r="Q30" i="1"/>
  <c r="Q32" i="1"/>
  <c r="Q34" i="1"/>
  <c r="Q36" i="1"/>
  <c r="Q38" i="1"/>
  <c r="Q40" i="1"/>
  <c r="Q42" i="1"/>
  <c r="Q44" i="1"/>
  <c r="Q46" i="1"/>
  <c r="R45" i="1"/>
  <c r="R54" i="1" s="1"/>
  <c r="D54" i="1" s="1"/>
  <c r="O54" i="2"/>
  <c r="O53" i="2"/>
  <c r="K51" i="1"/>
  <c r="K53" i="1" s="1"/>
  <c r="N6" i="1"/>
  <c r="N8" i="1"/>
  <c r="N10" i="1"/>
  <c r="N12" i="1"/>
  <c r="N14" i="1"/>
  <c r="N16" i="1"/>
  <c r="N18" i="1"/>
  <c r="N20" i="1"/>
  <c r="N22" i="1"/>
  <c r="N26" i="1"/>
  <c r="N47" i="1"/>
  <c r="N49" i="1"/>
  <c r="N52" i="1"/>
  <c r="F19" i="2"/>
  <c r="J19" i="2"/>
  <c r="L19" i="2"/>
  <c r="J41" i="2"/>
  <c r="F41" i="2"/>
  <c r="N41" i="2"/>
  <c r="H41" i="2"/>
  <c r="D41" i="2"/>
  <c r="J39" i="2"/>
  <c r="F39" i="2"/>
  <c r="N39" i="2"/>
  <c r="H39" i="2"/>
  <c r="D39" i="2"/>
  <c r="J16" i="2"/>
  <c r="F16" i="2"/>
  <c r="N16" i="2"/>
  <c r="H16" i="2"/>
  <c r="D16" i="2"/>
  <c r="J12" i="2"/>
  <c r="F12" i="2"/>
  <c r="N12" i="2"/>
  <c r="H12" i="2"/>
  <c r="D12" i="2"/>
  <c r="J8" i="2"/>
  <c r="F8" i="2"/>
  <c r="N8" i="2"/>
  <c r="H8" i="2"/>
  <c r="D8" i="2"/>
  <c r="L16" i="2"/>
  <c r="L12" i="2"/>
  <c r="L8" i="2"/>
  <c r="L46" i="2"/>
  <c r="J46" i="2"/>
  <c r="F46" i="2"/>
  <c r="N46" i="2"/>
  <c r="H46" i="2"/>
  <c r="D46" i="2"/>
  <c r="J43" i="2"/>
  <c r="F43" i="2"/>
  <c r="N43" i="2"/>
  <c r="H43" i="2"/>
  <c r="D43" i="2"/>
  <c r="L41" i="2"/>
  <c r="L39" i="2"/>
  <c r="J37" i="2"/>
  <c r="F37" i="2"/>
  <c r="N37" i="2"/>
  <c r="H37" i="2"/>
  <c r="D37" i="2"/>
  <c r="J18" i="2"/>
  <c r="F18" i="2"/>
  <c r="N18" i="2"/>
  <c r="H18" i="2"/>
  <c r="D18" i="2"/>
  <c r="J14" i="2"/>
  <c r="F14" i="2"/>
  <c r="N14" i="2"/>
  <c r="H14" i="2"/>
  <c r="D14" i="2"/>
  <c r="J10" i="2"/>
  <c r="F10" i="2"/>
  <c r="N10" i="2"/>
  <c r="H10" i="2"/>
  <c r="D10" i="2"/>
  <c r="J6" i="2"/>
  <c r="F6" i="2"/>
  <c r="N6" i="2"/>
  <c r="H6" i="2"/>
  <c r="D6" i="2"/>
  <c r="L18" i="2"/>
  <c r="L14" i="2"/>
  <c r="L10" i="2"/>
  <c r="N51" i="1"/>
  <c r="N45" i="1"/>
  <c r="N54" i="1"/>
  <c r="L53" i="1"/>
  <c r="L51" i="1"/>
  <c r="L45" i="1"/>
  <c r="J7" i="1"/>
  <c r="H7" i="1"/>
  <c r="F7" i="1"/>
  <c r="J11" i="1"/>
  <c r="H11" i="1"/>
  <c r="F11" i="1"/>
  <c r="J13" i="1"/>
  <c r="H13" i="1"/>
  <c r="F13" i="1"/>
  <c r="J15" i="1"/>
  <c r="H15" i="1"/>
  <c r="F15" i="1"/>
  <c r="J17" i="1"/>
  <c r="H17" i="1"/>
  <c r="F17" i="1"/>
  <c r="J19" i="1"/>
  <c r="H19" i="1"/>
  <c r="F19" i="1"/>
  <c r="J21" i="1"/>
  <c r="H21" i="1"/>
  <c r="F21" i="1"/>
  <c r="J23" i="1"/>
  <c r="H23" i="1"/>
  <c r="F23" i="1"/>
  <c r="D23" i="1"/>
  <c r="J25" i="1"/>
  <c r="H25" i="1"/>
  <c r="F25" i="1"/>
  <c r="D25" i="1"/>
  <c r="J27" i="1"/>
  <c r="H27" i="1"/>
  <c r="F27" i="1"/>
  <c r="D27" i="1"/>
  <c r="J29" i="1"/>
  <c r="H29" i="1"/>
  <c r="F29" i="1"/>
  <c r="D29" i="1"/>
  <c r="J31" i="1"/>
  <c r="H31" i="1"/>
  <c r="F31" i="1"/>
  <c r="D31" i="1"/>
  <c r="J33" i="1"/>
  <c r="H33" i="1"/>
  <c r="F33" i="1"/>
  <c r="D33" i="1"/>
  <c r="J35" i="1"/>
  <c r="H35" i="1"/>
  <c r="F35" i="1"/>
  <c r="D35" i="1"/>
  <c r="J37" i="1"/>
  <c r="H37" i="1"/>
  <c r="F37" i="1"/>
  <c r="D37" i="1"/>
  <c r="J39" i="1"/>
  <c r="H39" i="1"/>
  <c r="F39" i="1"/>
  <c r="D39" i="1"/>
  <c r="J41" i="1"/>
  <c r="H41" i="1"/>
  <c r="F41" i="1"/>
  <c r="D41" i="1"/>
  <c r="J43" i="1"/>
  <c r="H43" i="1"/>
  <c r="F43" i="1"/>
  <c r="D43" i="1"/>
  <c r="F45" i="1"/>
  <c r="J45" i="1"/>
  <c r="H45" i="1"/>
  <c r="F47" i="1"/>
  <c r="D47" i="1"/>
  <c r="J47" i="1"/>
  <c r="H47" i="1"/>
  <c r="F49" i="1"/>
  <c r="D49" i="1"/>
  <c r="J49" i="1"/>
  <c r="H49" i="1"/>
  <c r="F53" i="1"/>
  <c r="J53" i="1"/>
  <c r="H53" i="1"/>
  <c r="J9" i="1"/>
  <c r="H9" i="1"/>
  <c r="F9" i="1"/>
  <c r="J8" i="1"/>
  <c r="H8" i="1"/>
  <c r="F8" i="1"/>
  <c r="J10" i="1"/>
  <c r="H10" i="1"/>
  <c r="F10" i="1"/>
  <c r="J12" i="1"/>
  <c r="H12" i="1"/>
  <c r="F12" i="1"/>
  <c r="J14" i="1"/>
  <c r="H14" i="1"/>
  <c r="F14" i="1"/>
  <c r="J16" i="1"/>
  <c r="H16" i="1"/>
  <c r="F16" i="1"/>
  <c r="J18" i="1"/>
  <c r="H18" i="1"/>
  <c r="F18" i="1"/>
  <c r="J20" i="1"/>
  <c r="H20" i="1"/>
  <c r="F20" i="1"/>
  <c r="J22" i="1"/>
  <c r="H22" i="1"/>
  <c r="F22" i="1"/>
  <c r="J24" i="1"/>
  <c r="H24" i="1"/>
  <c r="F24" i="1"/>
  <c r="J26" i="1"/>
  <c r="H26" i="1"/>
  <c r="F26" i="1"/>
  <c r="J28" i="1"/>
  <c r="H28" i="1"/>
  <c r="F28" i="1"/>
  <c r="D28" i="1"/>
  <c r="J30" i="1"/>
  <c r="H30" i="1"/>
  <c r="F30" i="1"/>
  <c r="D30" i="1"/>
  <c r="J32" i="1"/>
  <c r="H32" i="1"/>
  <c r="F32" i="1"/>
  <c r="D32" i="1"/>
  <c r="J34" i="1"/>
  <c r="H34" i="1"/>
  <c r="F34" i="1"/>
  <c r="D34" i="1"/>
  <c r="J36" i="1"/>
  <c r="H36" i="1"/>
  <c r="F36" i="1"/>
  <c r="D36" i="1"/>
  <c r="J38" i="1"/>
  <c r="H38" i="1"/>
  <c r="F38" i="1"/>
  <c r="D38" i="1"/>
  <c r="J40" i="1"/>
  <c r="H40" i="1"/>
  <c r="F40" i="1"/>
  <c r="D40" i="1"/>
  <c r="J42" i="1"/>
  <c r="H42" i="1"/>
  <c r="F42" i="1"/>
  <c r="D42" i="1"/>
  <c r="J44" i="1"/>
  <c r="H44" i="1"/>
  <c r="F44" i="1"/>
  <c r="D44" i="1"/>
  <c r="J46" i="1"/>
  <c r="H46" i="1"/>
  <c r="F46" i="1"/>
  <c r="D46" i="1"/>
  <c r="J48" i="1"/>
  <c r="H48" i="1"/>
  <c r="F48" i="1"/>
  <c r="D48" i="1"/>
  <c r="J50" i="1"/>
  <c r="H50" i="1"/>
  <c r="F50" i="1"/>
  <c r="D50" i="1"/>
  <c r="H52" i="1"/>
  <c r="F52" i="1"/>
  <c r="D52" i="1"/>
  <c r="J52" i="1"/>
  <c r="D7" i="1"/>
  <c r="D9" i="1"/>
  <c r="D11" i="1"/>
  <c r="D13" i="1"/>
  <c r="D15" i="1"/>
  <c r="D17" i="1"/>
  <c r="D19" i="1"/>
  <c r="D21" i="1"/>
  <c r="D24" i="1"/>
  <c r="J54" i="1"/>
  <c r="J51" i="1"/>
  <c r="F51" i="1"/>
  <c r="H54" i="1"/>
  <c r="H6" i="1"/>
  <c r="F6" i="1"/>
  <c r="J6" i="1"/>
  <c r="F54" i="1"/>
  <c r="D53" i="1"/>
  <c r="D51" i="1"/>
  <c r="D45" i="1"/>
  <c r="Q54" i="1" l="1"/>
  <c r="K54" i="1"/>
  <c r="L54" i="1" s="1"/>
  <c r="Q45" i="1"/>
  <c r="F51" i="2"/>
  <c r="J51" i="2"/>
  <c r="L51" i="2"/>
  <c r="D51" i="2"/>
  <c r="H51" i="2"/>
  <c r="N51" i="2"/>
  <c r="L45" i="2"/>
  <c r="D45" i="2"/>
  <c r="N45" i="2"/>
  <c r="J45" i="2"/>
  <c r="H45" i="2"/>
  <c r="F45" i="2"/>
  <c r="L54" i="2" l="1"/>
  <c r="F54" i="2"/>
  <c r="N54" i="2"/>
  <c r="D54" i="2"/>
  <c r="J54" i="2"/>
  <c r="H54" i="2"/>
  <c r="H53" i="2"/>
  <c r="F53" i="2"/>
  <c r="D53" i="2"/>
  <c r="N53" i="2"/>
  <c r="J53" i="2"/>
  <c r="L53" i="2"/>
</calcChain>
</file>

<file path=xl/sharedStrings.xml><?xml version="1.0" encoding="utf-8"?>
<sst xmlns="http://schemas.openxmlformats.org/spreadsheetml/2006/main" count="164" uniqueCount="90">
  <si>
    <t>Табела III</t>
  </si>
  <si>
    <t>Ред.
број</t>
  </si>
  <si>
    <t>НАЗИВ ОПШТИНЕ
ОДНОСНО ГРАДА</t>
  </si>
  <si>
    <t>ИЗВОРНИ ПРИХОДИ</t>
  </si>
  <si>
    <t>УСТУПЉЕНИ ПРИХОДИ</t>
  </si>
  <si>
    <t>ТРАНСФЕРНА СРЕДСТВА</t>
  </si>
  <si>
    <t>ПРИМАЊА ОД ПРОДАЈЕ НЕФИНАНС. ИМОВИНЕ</t>
  </si>
  <si>
    <t>ПРИМАЊА ОД ЗАДУЖИВАЊА И ПРОДАЈЕ ФИНАНС. ИМОВИНЕ</t>
  </si>
  <si>
    <t>Ненаменски
трансфер
у хиљадама
динара</t>
  </si>
  <si>
    <t>Остала трансферна средства од других нова власти
у хиљадама
динара</t>
  </si>
  <si>
    <r>
      <rPr>
        <b/>
        <sz val="10"/>
        <rFont val="Calibri"/>
        <family val="2"/>
      </rPr>
      <t>Укупно</t>
    </r>
    <r>
      <rPr>
        <sz val="10"/>
        <rFont val="Calibri"/>
        <family val="2"/>
      </rPr>
      <t xml:space="preserve"> у хиљадама динара
(6+8)</t>
    </r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</si>
  <si>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</si>
  <si>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</si>
  <si>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</si>
  <si>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</si>
  <si>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</si>
  <si>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</si>
  <si>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</si>
  <si>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Бела Црква</t>
  </si>
  <si>
    <t>Беочин</t>
  </si>
  <si>
    <t>Бечеј</t>
  </si>
  <si>
    <t>Врбас</t>
  </si>
  <si>
    <t>Вршац</t>
  </si>
  <si>
    <t>Жабаљ</t>
  </si>
  <si>
    <t>Житиште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</si>
  <si>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</si>
  <si>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</si>
  <si>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</si>
  <si>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</si>
  <si>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</si>
  <si>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</si>
  <si>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</si>
  <si>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</si>
  <si>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</si>
  <si>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</si>
  <si>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</si>
  <si>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Опово</t>
  </si>
  <si>
    <t>Оџаци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</si>
  <si>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</si>
  <si>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</si>
  <si>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</si>
  <si>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</si>
  <si>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</si>
  <si>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</si>
  <si>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 Карловци</t>
  </si>
  <si>
    <t>Стара Пазова</t>
  </si>
  <si>
    <t>Темерин</t>
  </si>
  <si>
    <t>Тител</t>
  </si>
  <si>
    <t>Чока</t>
  </si>
  <si>
    <t>Шид</t>
  </si>
  <si>
    <t>I</t>
  </si>
  <si>
    <t>УКУПНО ОПШТИНЕ</t>
  </si>
  <si>
    <t>Зрењанин</t>
  </si>
  <si>
    <t>Панчево</t>
  </si>
  <si>
    <t>Сомбор</t>
  </si>
  <si>
    <t>Сремска Митровица</t>
  </si>
  <si>
    <t>Суботица</t>
  </si>
  <si>
    <t>УКУПНО ГРАДОВИ
БЕЗ НОВОГ САДА</t>
  </si>
  <si>
    <t>Нови Сад</t>
  </si>
  <si>
    <t>II</t>
  </si>
  <si>
    <t>УКУПНО ГРАДОВИ</t>
  </si>
  <si>
    <t>III</t>
  </si>
  <si>
    <t>УКУПНО (I + II)</t>
  </si>
  <si>
    <t>% учешћа
у текућим приходима и примањима</t>
  </si>
  <si>
    <t>МЕМОРАНДУМСКЕ СТАВКЕ ЗА РЕФУНДАЦИЈУ РАСХОДА</t>
  </si>
  <si>
    <t>% учешћа у текућим приходима и примањима</t>
  </si>
  <si>
    <t>СТРУКТУРА ТЕКУЋИХ ПРИХОДА И ПРИМАЊА БУЏЕТА ОПШТИНА И ГРАДОВА У АП ВОЈВОДИНИ ПО ВРСТАМА ПРИХОДА У ПЕРИОДУ ЈАНУАР - ЈУН 2015. ГОДИНЕ</t>
  </si>
  <si>
    <r>
      <t xml:space="preserve">УКУПНИ
ТЕКУЋИ
ПРИХОДИ И ПРИМАЊА
</t>
    </r>
    <r>
      <rPr>
        <sz val="10"/>
        <rFont val="Calibri"/>
        <family val="2"/>
      </rPr>
      <t>у хиљадама динара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(2+4+10+
12+14+15)</t>
    </r>
  </si>
  <si>
    <t>% учешћа
примања
у текућим приходима и примањима</t>
  </si>
  <si>
    <t>у
хиљадама
динара</t>
  </si>
  <si>
    <t>у
хиљадама динара</t>
  </si>
  <si>
    <t>СТРУКТУРА ТЕКУЋИХ ПРИХОДА БУЏЕТА ОПШТИНА И ГРАДОВА У АП ВОЈВОДИНИ ПО ВРСТАМА ПРИХОДА У ПЕРИОДУ ЈАНУАР - ЈУН 2015. ГОДИНЕ</t>
  </si>
  <si>
    <r>
      <t xml:space="preserve">УКУПНИ
ТЕКУЋИ
ПРИХОДИ
</t>
    </r>
    <r>
      <rPr>
        <sz val="10"/>
        <rFont val="Calibri"/>
        <family val="2"/>
      </rPr>
      <t>у хиљадама динара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(2+4+10+
12)</t>
    </r>
  </si>
  <si>
    <t xml:space="preserve"> </t>
  </si>
  <si>
    <t>П Р И М А Њ А</t>
  </si>
  <si>
    <t>3=2:17</t>
  </si>
  <si>
    <t>5=4:17</t>
  </si>
  <si>
    <t>7=6:17</t>
  </si>
  <si>
    <t>9=8:17</t>
  </si>
  <si>
    <t>11=10:17</t>
  </si>
  <si>
    <t>13=12:17</t>
  </si>
  <si>
    <t>16=(14+15):17</t>
  </si>
  <si>
    <t>Табела IV</t>
  </si>
  <si>
    <t>3=2:14</t>
  </si>
  <si>
    <t>5=4:14</t>
  </si>
  <si>
    <t>7=6:14</t>
  </si>
  <si>
    <t>9=8:14</t>
  </si>
  <si>
    <t>11=10:14</t>
  </si>
  <si>
    <t>13=12:14</t>
  </si>
  <si>
    <t>% учешћа у текућим приходима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</si>
</sst>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2">
    <font>
      <sz val="11"/>
      <color theme="1"/>
      <name val="Calibri"/>
      <family val="2"/>
      <charset val="204"/>
    </font>
    <font>
      <sz val="10"/>
      <name val="Arial"/>
      <family val="2"/>
      <charset val="238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Times New Roman CE"/>
    </font>
    <font>
      <sz val="10"/>
      <name val="Calibri"/>
      <family val="2"/>
    </font>
    <font>
      <b/>
      <sz val="10"/>
      <name val="Calibri"/>
      <family val="2"/>
    </font>
    <font>
      <sz val="10"/>
      <color indexed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20"/>
      <name val="Calibri"/>
      <family val="2"/>
    </font>
    <font>
      <b/>
      <sz val="10"/>
      <color indexed="52"/>
      <name val="Calibri"/>
      <family val="2"/>
    </font>
    <font>
      <b/>
      <sz val="10"/>
      <color indexed="9"/>
      <name val="Calibri"/>
      <family val="2"/>
    </font>
    <font>
      <i/>
      <sz val="10"/>
      <color indexed="23"/>
      <name val="Calibri"/>
      <family val="2"/>
    </font>
    <font>
      <sz val="10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62"/>
      <name val="Calibri"/>
      <family val="2"/>
    </font>
    <font>
      <sz val="10"/>
      <color indexed="52"/>
      <name val="Calibri"/>
      <family val="2"/>
    </font>
    <font>
      <sz val="10"/>
      <color indexed="60"/>
      <name val="Calibri"/>
      <family val="2"/>
    </font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2"/>
      <name val="Times New Roman"/>
      <family val="1"/>
      <charset val="238"/>
    </font>
    <font>
      <sz val="10"/>
      <color theme="1"/>
      <name val="Verdana"/>
      <family val="2"/>
      <charset val="238"/>
    </font>
    <font>
      <sz val="12"/>
      <name val="Times New Roman"/>
      <family val="1"/>
    </font>
    <font>
      <b/>
      <sz val="10"/>
      <color indexed="63"/>
      <name val="Calibri"/>
      <family val="2"/>
    </font>
    <font>
      <b/>
      <sz val="18"/>
      <color indexed="56"/>
      <name val="Cambria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b/>
      <sz val="13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0" fontId="1" fillId="0" borderId="0"/>
    <xf numFmtId="0" fontId="6" fillId="0" borderId="0"/>
    <xf numFmtId="0" fontId="1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27" applyNumberFormat="0" applyAlignment="0" applyProtection="0"/>
    <xf numFmtId="0" fontId="15" fillId="21" borderId="28" applyNumberFormat="0" applyAlignment="0" applyProtection="0"/>
    <xf numFmtId="0" fontId="11" fillId="0" borderId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29" applyNumberFormat="0" applyFill="0" applyAlignment="0" applyProtection="0"/>
    <xf numFmtId="0" fontId="19" fillId="0" borderId="30" applyNumberFormat="0" applyFill="0" applyAlignment="0" applyProtection="0"/>
    <xf numFmtId="0" fontId="20" fillId="0" borderId="31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27" applyNumberFormat="0" applyAlignment="0" applyProtection="0"/>
    <xf numFmtId="0" fontId="22" fillId="0" borderId="32" applyNumberFormat="0" applyFill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8" fillId="0" borderId="0"/>
    <xf numFmtId="0" fontId="2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24" fillId="0" borderId="0"/>
    <xf numFmtId="0" fontId="11" fillId="23" borderId="33" applyNumberFormat="0" applyFont="0" applyAlignment="0" applyProtection="0"/>
    <xf numFmtId="0" fontId="32" fillId="20" borderId="34" applyNumberFormat="0" applyAlignment="0" applyProtection="0"/>
    <xf numFmtId="0" fontId="33" fillId="0" borderId="0" applyNumberFormat="0" applyFill="0" applyBorder="0" applyAlignment="0" applyProtection="0"/>
    <xf numFmtId="0" fontId="34" fillId="0" borderId="35" applyNumberFormat="0" applyFill="0" applyAlignment="0" applyProtection="0"/>
    <xf numFmtId="0" fontId="35" fillId="0" borderId="0" applyNumberFormat="0" applyFill="0" applyBorder="0" applyAlignment="0" applyProtection="0"/>
  </cellStyleXfs>
  <cellXfs count="154">
    <xf numFmtId="0" fontId="0" fillId="0" borderId="0" xfId="0"/>
    <xf numFmtId="0" fontId="3" fillId="0" borderId="0" xfId="1" applyFont="1"/>
    <xf numFmtId="3" fontId="3" fillId="0" borderId="0" xfId="1" applyNumberFormat="1" applyFont="1" applyAlignment="1">
      <alignment horizontal="right"/>
    </xf>
    <xf numFmtId="3" fontId="4" fillId="0" borderId="0" xfId="1" applyNumberFormat="1" applyFont="1" applyAlignment="1">
      <alignment horizontal="right"/>
    </xf>
    <xf numFmtId="3" fontId="5" fillId="0" borderId="0" xfId="1" applyNumberFormat="1" applyFont="1" applyBorder="1" applyAlignment="1">
      <alignment horizontal="right"/>
    </xf>
    <xf numFmtId="0" fontId="3" fillId="0" borderId="0" xfId="1" applyFont="1" applyAlignment="1">
      <alignment horizontal="center" vertical="center" wrapText="1"/>
    </xf>
    <xf numFmtId="3" fontId="3" fillId="0" borderId="9" xfId="2" applyNumberFormat="1" applyFont="1" applyBorder="1" applyAlignment="1">
      <alignment horizontal="center" vertical="center" wrapText="1"/>
    </xf>
    <xf numFmtId="3" fontId="4" fillId="0" borderId="10" xfId="2" applyNumberFormat="1" applyFont="1" applyBorder="1" applyAlignment="1">
      <alignment horizontal="center" vertical="center" wrapText="1"/>
    </xf>
    <xf numFmtId="3" fontId="3" fillId="0" borderId="11" xfId="2" applyNumberFormat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5" xfId="2" applyFont="1" applyBorder="1" applyAlignment="1">
      <alignment horizontal="center"/>
    </xf>
    <xf numFmtId="3" fontId="3" fillId="0" borderId="15" xfId="2" applyNumberFormat="1" applyFont="1" applyBorder="1" applyAlignment="1">
      <alignment horizontal="center"/>
    </xf>
    <xf numFmtId="3" fontId="3" fillId="0" borderId="16" xfId="2" applyNumberFormat="1" applyFont="1" applyBorder="1" applyAlignment="1">
      <alignment horizontal="center"/>
    </xf>
    <xf numFmtId="3" fontId="3" fillId="0" borderId="17" xfId="2" applyNumberFormat="1" applyFont="1" applyBorder="1" applyAlignment="1">
      <alignment horizontal="center"/>
    </xf>
    <xf numFmtId="3" fontId="3" fillId="0" borderId="18" xfId="2" applyNumberFormat="1" applyFont="1" applyBorder="1" applyAlignment="1">
      <alignment horizontal="center"/>
    </xf>
    <xf numFmtId="3" fontId="3" fillId="0" borderId="20" xfId="2" applyNumberFormat="1" applyFont="1" applyBorder="1" applyAlignment="1">
      <alignment horizontal="center"/>
    </xf>
    <xf numFmtId="0" fontId="3" fillId="0" borderId="21" xfId="2" applyFont="1" applyBorder="1" applyAlignment="1">
      <alignment horizontal="center"/>
    </xf>
    <xf numFmtId="0" fontId="3" fillId="0" borderId="21" xfId="2" applyFont="1" applyBorder="1" applyAlignment="1"/>
    <xf numFmtId="3" fontId="3" fillId="0" borderId="21" xfId="3" applyNumberFormat="1" applyFont="1" applyFill="1" applyBorder="1"/>
    <xf numFmtId="3" fontId="3" fillId="0" borderId="23" xfId="3" applyNumberFormat="1" applyFont="1" applyFill="1" applyBorder="1"/>
    <xf numFmtId="3" fontId="2" fillId="0" borderId="24" xfId="2" applyNumberFormat="1" applyFont="1" applyBorder="1" applyAlignment="1">
      <alignment horizontal="right"/>
    </xf>
    <xf numFmtId="0" fontId="3" fillId="0" borderId="2" xfId="2" applyFont="1" applyBorder="1" applyAlignment="1">
      <alignment horizontal="center"/>
    </xf>
    <xf numFmtId="0" fontId="3" fillId="0" borderId="2" xfId="2" applyFont="1" applyBorder="1" applyAlignment="1"/>
    <xf numFmtId="3" fontId="2" fillId="0" borderId="8" xfId="2" applyNumberFormat="1" applyFont="1" applyBorder="1" applyAlignment="1">
      <alignment horizontal="right"/>
    </xf>
    <xf numFmtId="0" fontId="3" fillId="0" borderId="0" xfId="1" applyFont="1" applyBorder="1"/>
    <xf numFmtId="3" fontId="2" fillId="0" borderId="14" xfId="2" applyNumberFormat="1" applyFont="1" applyBorder="1" applyAlignment="1">
      <alignment horizontal="right"/>
    </xf>
    <xf numFmtId="0" fontId="2" fillId="0" borderId="15" xfId="2" applyFont="1" applyFill="1" applyBorder="1" applyAlignment="1">
      <alignment horizontal="center"/>
    </xf>
    <xf numFmtId="0" fontId="2" fillId="0" borderId="15" xfId="2" applyFont="1" applyFill="1" applyBorder="1" applyAlignment="1">
      <alignment horizontal="left"/>
    </xf>
    <xf numFmtId="3" fontId="2" fillId="0" borderId="15" xfId="3" applyNumberFormat="1" applyFont="1" applyFill="1" applyBorder="1"/>
    <xf numFmtId="0" fontId="3" fillId="0" borderId="0" xfId="1" applyFont="1" applyFill="1" applyBorder="1"/>
    <xf numFmtId="3" fontId="3" fillId="0" borderId="7" xfId="3" applyNumberFormat="1" applyFont="1" applyFill="1" applyBorder="1"/>
    <xf numFmtId="3" fontId="3" fillId="0" borderId="2" xfId="3" applyNumberFormat="1" applyFont="1" applyFill="1" applyBorder="1"/>
    <xf numFmtId="0" fontId="2" fillId="0" borderId="15" xfId="2" applyFont="1" applyBorder="1" applyAlignment="1">
      <alignment horizontal="center"/>
    </xf>
    <xf numFmtId="0" fontId="2" fillId="0" borderId="15" xfId="2" applyFont="1" applyBorder="1" applyAlignment="1">
      <alignment horizontal="left" wrapText="1"/>
    </xf>
    <xf numFmtId="3" fontId="2" fillId="0" borderId="19" xfId="2" applyNumberFormat="1" applyFont="1" applyBorder="1" applyAlignment="1">
      <alignment horizontal="right"/>
    </xf>
    <xf numFmtId="0" fontId="2" fillId="0" borderId="0" xfId="1" applyFont="1" applyBorder="1"/>
    <xf numFmtId="0" fontId="3" fillId="0" borderId="9" xfId="2" applyFont="1" applyBorder="1" applyAlignment="1">
      <alignment horizontal="center"/>
    </xf>
    <xf numFmtId="0" fontId="3" fillId="0" borderId="9" xfId="2" applyFont="1" applyBorder="1" applyAlignment="1">
      <alignment horizontal="left"/>
    </xf>
    <xf numFmtId="3" fontId="3" fillId="0" borderId="9" xfId="3" applyNumberFormat="1" applyFont="1" applyFill="1" applyBorder="1"/>
    <xf numFmtId="0" fontId="2" fillId="0" borderId="15" xfId="2" applyFont="1" applyBorder="1" applyAlignment="1">
      <alignment horizontal="left"/>
    </xf>
    <xf numFmtId="0" fontId="2" fillId="0" borderId="15" xfId="2" applyFont="1" applyFill="1" applyBorder="1"/>
    <xf numFmtId="3" fontId="2" fillId="0" borderId="19" xfId="2" applyNumberFormat="1" applyFont="1" applyFill="1" applyBorder="1" applyAlignment="1">
      <alignment horizontal="right"/>
    </xf>
    <xf numFmtId="0" fontId="4" fillId="0" borderId="0" xfId="1" applyFont="1"/>
    <xf numFmtId="0" fontId="2" fillId="0" borderId="0" xfId="1" applyFont="1"/>
    <xf numFmtId="3" fontId="2" fillId="0" borderId="0" xfId="1" applyNumberFormat="1" applyFont="1" applyAlignment="1">
      <alignment horizontal="right"/>
    </xf>
    <xf numFmtId="3" fontId="3" fillId="0" borderId="0" xfId="1" applyNumberFormat="1" applyFont="1" applyAlignment="1">
      <alignment horizontal="center" wrapText="1"/>
    </xf>
    <xf numFmtId="3" fontId="9" fillId="0" borderId="0" xfId="1" applyNumberFormat="1" applyFont="1" applyAlignment="1">
      <alignment horizontal="right"/>
    </xf>
    <xf numFmtId="3" fontId="10" fillId="0" borderId="0" xfId="1" applyNumberFormat="1" applyFont="1" applyAlignment="1">
      <alignment horizontal="right"/>
    </xf>
    <xf numFmtId="0" fontId="4" fillId="0" borderId="36" xfId="1" applyFont="1" applyBorder="1" applyAlignment="1">
      <alignment horizontal="center" vertical="center" wrapText="1"/>
    </xf>
    <xf numFmtId="9" fontId="4" fillId="0" borderId="37" xfId="2" applyNumberFormat="1" applyFont="1" applyBorder="1" applyAlignment="1">
      <alignment horizontal="center" vertical="center" wrapText="1"/>
    </xf>
    <xf numFmtId="3" fontId="3" fillId="0" borderId="1" xfId="3" applyNumberFormat="1" applyFont="1" applyFill="1" applyBorder="1"/>
    <xf numFmtId="3" fontId="2" fillId="0" borderId="39" xfId="3" applyNumberFormat="1" applyFont="1" applyFill="1" applyBorder="1"/>
    <xf numFmtId="3" fontId="3" fillId="0" borderId="40" xfId="3" applyNumberFormat="1" applyFont="1" applyFill="1" applyBorder="1"/>
    <xf numFmtId="3" fontId="3" fillId="0" borderId="3" xfId="3" applyNumberFormat="1" applyFont="1" applyFill="1" applyBorder="1"/>
    <xf numFmtId="3" fontId="3" fillId="0" borderId="37" xfId="3" applyNumberFormat="1" applyFont="1" applyFill="1" applyBorder="1"/>
    <xf numFmtId="3" fontId="3" fillId="0" borderId="39" xfId="2" applyNumberFormat="1" applyFont="1" applyBorder="1" applyAlignment="1">
      <alignment horizontal="center"/>
    </xf>
    <xf numFmtId="3" fontId="3" fillId="0" borderId="42" xfId="3" applyNumberFormat="1" applyFont="1" applyFill="1" applyBorder="1"/>
    <xf numFmtId="3" fontId="2" fillId="0" borderId="17" xfId="3" applyNumberFormat="1" applyFont="1" applyFill="1" applyBorder="1"/>
    <xf numFmtId="3" fontId="3" fillId="0" borderId="12" xfId="3" applyNumberFormat="1" applyFont="1" applyFill="1" applyBorder="1"/>
    <xf numFmtId="3" fontId="3" fillId="0" borderId="38" xfId="3" applyNumberFormat="1" applyFont="1" applyFill="1" applyBorder="1"/>
    <xf numFmtId="3" fontId="3" fillId="0" borderId="11" xfId="3" applyNumberFormat="1" applyFont="1" applyFill="1" applyBorder="1"/>
    <xf numFmtId="3" fontId="2" fillId="0" borderId="4" xfId="2" applyNumberFormat="1" applyFont="1" applyBorder="1" applyAlignment="1">
      <alignment horizontal="right"/>
    </xf>
    <xf numFmtId="3" fontId="4" fillId="0" borderId="37" xfId="2" applyNumberFormat="1" applyFont="1" applyBorder="1" applyAlignment="1">
      <alignment horizontal="center" vertical="center" wrapText="1"/>
    </xf>
    <xf numFmtId="0" fontId="3" fillId="0" borderId="43" xfId="1" applyFont="1" applyBorder="1" applyAlignment="1">
      <alignment horizontal="center" vertical="center" wrapText="1"/>
    </xf>
    <xf numFmtId="3" fontId="4" fillId="0" borderId="43" xfId="2" applyNumberFormat="1" applyFont="1" applyBorder="1" applyAlignment="1">
      <alignment horizontal="center" vertical="center" wrapText="1"/>
    </xf>
    <xf numFmtId="3" fontId="3" fillId="0" borderId="19" xfId="2" applyNumberFormat="1" applyFont="1" applyBorder="1" applyAlignment="1">
      <alignment horizontal="right"/>
    </xf>
    <xf numFmtId="0" fontId="3" fillId="0" borderId="12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164" fontId="4" fillId="0" borderId="22" xfId="2" applyNumberFormat="1" applyFont="1" applyBorder="1" applyAlignment="1">
      <alignment horizontal="right"/>
    </xf>
    <xf numFmtId="164" fontId="4" fillId="0" borderId="25" xfId="2" applyNumberFormat="1" applyFont="1" applyBorder="1" applyAlignment="1">
      <alignment horizontal="right"/>
    </xf>
    <xf numFmtId="164" fontId="4" fillId="0" borderId="26" xfId="2" applyNumberFormat="1" applyFont="1" applyBorder="1" applyAlignment="1">
      <alignment horizontal="right"/>
    </xf>
    <xf numFmtId="164" fontId="5" fillId="0" borderId="16" xfId="2" applyNumberFormat="1" applyFont="1" applyFill="1" applyBorder="1" applyAlignment="1">
      <alignment horizontal="right"/>
    </xf>
    <xf numFmtId="164" fontId="5" fillId="0" borderId="16" xfId="2" applyNumberFormat="1" applyFont="1" applyBorder="1" applyAlignment="1">
      <alignment horizontal="right"/>
    </xf>
    <xf numFmtId="164" fontId="4" fillId="0" borderId="10" xfId="2" applyNumberFormat="1" applyFont="1" applyBorder="1" applyAlignment="1">
      <alignment horizontal="right"/>
    </xf>
    <xf numFmtId="164" fontId="4" fillId="0" borderId="21" xfId="2" applyNumberFormat="1" applyFont="1" applyBorder="1" applyAlignment="1">
      <alignment horizontal="right"/>
    </xf>
    <xf numFmtId="164" fontId="4" fillId="0" borderId="2" xfId="2" applyNumberFormat="1" applyFont="1" applyBorder="1" applyAlignment="1">
      <alignment horizontal="right"/>
    </xf>
    <xf numFmtId="164" fontId="4" fillId="0" borderId="7" xfId="2" applyNumberFormat="1" applyFont="1" applyBorder="1" applyAlignment="1">
      <alignment horizontal="right"/>
    </xf>
    <xf numFmtId="164" fontId="5" fillId="0" borderId="15" xfId="2" applyNumberFormat="1" applyFont="1" applyFill="1" applyBorder="1" applyAlignment="1">
      <alignment horizontal="right"/>
    </xf>
    <xf numFmtId="164" fontId="5" fillId="0" borderId="15" xfId="2" applyNumberFormat="1" applyFont="1" applyBorder="1" applyAlignment="1">
      <alignment horizontal="right"/>
    </xf>
    <xf numFmtId="164" fontId="4" fillId="0" borderId="9" xfId="2" applyNumberFormat="1" applyFont="1" applyBorder="1" applyAlignment="1">
      <alignment horizontal="right"/>
    </xf>
    <xf numFmtId="164" fontId="4" fillId="0" borderId="23" xfId="3" applyNumberFormat="1" applyFont="1" applyFill="1" applyBorder="1"/>
    <xf numFmtId="164" fontId="5" fillId="0" borderId="39" xfId="3" applyNumberFormat="1" applyFont="1" applyFill="1" applyBorder="1"/>
    <xf numFmtId="164" fontId="4" fillId="0" borderId="40" xfId="3" applyNumberFormat="1" applyFont="1" applyFill="1" applyBorder="1"/>
    <xf numFmtId="164" fontId="4" fillId="0" borderId="3" xfId="3" applyNumberFormat="1" applyFont="1" applyFill="1" applyBorder="1"/>
    <xf numFmtId="164" fontId="4" fillId="0" borderId="37" xfId="3" applyNumberFormat="1" applyFont="1" applyFill="1" applyBorder="1"/>
    <xf numFmtId="164" fontId="5" fillId="0" borderId="16" xfId="3" applyNumberFormat="1" applyFont="1" applyFill="1" applyBorder="1"/>
    <xf numFmtId="164" fontId="4" fillId="0" borderId="26" xfId="3" applyNumberFormat="1" applyFont="1" applyFill="1" applyBorder="1"/>
    <xf numFmtId="164" fontId="4" fillId="0" borderId="25" xfId="3" applyNumberFormat="1" applyFont="1" applyFill="1" applyBorder="1"/>
    <xf numFmtId="164" fontId="4" fillId="0" borderId="10" xfId="3" applyNumberFormat="1" applyFont="1" applyFill="1" applyBorder="1"/>
    <xf numFmtId="0" fontId="3" fillId="0" borderId="7" xfId="1" applyFont="1" applyBorder="1" applyAlignment="1">
      <alignment horizontal="center" vertical="center" wrapText="1"/>
    </xf>
    <xf numFmtId="0" fontId="38" fillId="0" borderId="21" xfId="2" applyFont="1" applyBorder="1" applyAlignment="1">
      <alignment horizontal="center"/>
    </xf>
    <xf numFmtId="0" fontId="38" fillId="0" borderId="21" xfId="2" applyFont="1" applyBorder="1" applyAlignment="1"/>
    <xf numFmtId="3" fontId="38" fillId="0" borderId="21" xfId="3" applyNumberFormat="1" applyFont="1" applyFill="1" applyBorder="1"/>
    <xf numFmtId="164" fontId="39" fillId="0" borderId="22" xfId="2" applyNumberFormat="1" applyFont="1" applyBorder="1" applyAlignment="1">
      <alignment horizontal="right"/>
    </xf>
    <xf numFmtId="164" fontId="39" fillId="0" borderId="21" xfId="2" applyNumberFormat="1" applyFont="1" applyBorder="1" applyAlignment="1">
      <alignment horizontal="right"/>
    </xf>
    <xf numFmtId="3" fontId="38" fillId="0" borderId="23" xfId="3" applyNumberFormat="1" applyFont="1" applyFill="1" applyBorder="1"/>
    <xf numFmtId="164" fontId="39" fillId="0" borderId="23" xfId="3" applyNumberFormat="1" applyFont="1" applyFill="1" applyBorder="1"/>
    <xf numFmtId="3" fontId="40" fillId="0" borderId="24" xfId="2" applyNumberFormat="1" applyFont="1" applyBorder="1" applyAlignment="1">
      <alignment horizontal="right"/>
    </xf>
    <xf numFmtId="0" fontId="38" fillId="0" borderId="0" xfId="1" applyFont="1"/>
    <xf numFmtId="0" fontId="38" fillId="0" borderId="2" xfId="2" applyFont="1" applyBorder="1" applyAlignment="1">
      <alignment horizontal="center"/>
    </xf>
    <xf numFmtId="0" fontId="38" fillId="0" borderId="2" xfId="2" applyFont="1" applyBorder="1" applyAlignment="1"/>
    <xf numFmtId="164" fontId="39" fillId="0" borderId="25" xfId="2" applyNumberFormat="1" applyFont="1" applyBorder="1" applyAlignment="1">
      <alignment horizontal="right"/>
    </xf>
    <xf numFmtId="164" fontId="39" fillId="0" borderId="2" xfId="2" applyNumberFormat="1" applyFont="1" applyBorder="1" applyAlignment="1">
      <alignment horizontal="right"/>
    </xf>
    <xf numFmtId="3" fontId="40" fillId="0" borderId="8" xfId="2" applyNumberFormat="1" applyFont="1" applyBorder="1" applyAlignment="1">
      <alignment horizontal="right"/>
    </xf>
    <xf numFmtId="0" fontId="38" fillId="0" borderId="0" xfId="1" applyFont="1" applyBorder="1"/>
    <xf numFmtId="164" fontId="39" fillId="0" borderId="26" xfId="2" applyNumberFormat="1" applyFont="1" applyBorder="1" applyAlignment="1">
      <alignment horizontal="right"/>
    </xf>
    <xf numFmtId="164" fontId="39" fillId="0" borderId="7" xfId="2" applyNumberFormat="1" applyFont="1" applyBorder="1" applyAlignment="1">
      <alignment horizontal="right"/>
    </xf>
    <xf numFmtId="3" fontId="40" fillId="0" borderId="14" xfId="2" applyNumberFormat="1" applyFont="1" applyBorder="1" applyAlignment="1">
      <alignment horizontal="right"/>
    </xf>
    <xf numFmtId="0" fontId="40" fillId="0" borderId="15" xfId="2" applyFont="1" applyFill="1" applyBorder="1" applyAlignment="1">
      <alignment horizontal="center"/>
    </xf>
    <xf numFmtId="0" fontId="40" fillId="0" borderId="15" xfId="2" applyFont="1" applyFill="1" applyBorder="1" applyAlignment="1">
      <alignment horizontal="left"/>
    </xf>
    <xf numFmtId="3" fontId="40" fillId="0" borderId="15" xfId="3" applyNumberFormat="1" applyFont="1" applyFill="1" applyBorder="1"/>
    <xf numFmtId="164" fontId="41" fillId="0" borderId="16" xfId="2" applyNumberFormat="1" applyFont="1" applyFill="1" applyBorder="1" applyAlignment="1">
      <alignment horizontal="right"/>
    </xf>
    <xf numFmtId="164" fontId="41" fillId="0" borderId="15" xfId="2" applyNumberFormat="1" applyFont="1" applyFill="1" applyBorder="1" applyAlignment="1">
      <alignment horizontal="right"/>
    </xf>
    <xf numFmtId="164" fontId="41" fillId="0" borderId="39" xfId="3" applyNumberFormat="1" applyFont="1" applyFill="1" applyBorder="1"/>
    <xf numFmtId="3" fontId="40" fillId="0" borderId="20" xfId="2" applyNumberFormat="1" applyFont="1" applyFill="1" applyBorder="1" applyAlignment="1">
      <alignment horizontal="right"/>
    </xf>
    <xf numFmtId="0" fontId="38" fillId="0" borderId="0" xfId="1" applyFont="1" applyFill="1" applyBorder="1"/>
    <xf numFmtId="3" fontId="38" fillId="0" borderId="7" xfId="3" applyNumberFormat="1" applyFont="1" applyFill="1" applyBorder="1"/>
    <xf numFmtId="164" fontId="39" fillId="0" borderId="40" xfId="3" applyNumberFormat="1" applyFont="1" applyFill="1" applyBorder="1"/>
    <xf numFmtId="3" fontId="38" fillId="0" borderId="2" xfId="3" applyNumberFormat="1" applyFont="1" applyFill="1" applyBorder="1"/>
    <xf numFmtId="164" fontId="39" fillId="0" borderId="3" xfId="3" applyNumberFormat="1" applyFont="1" applyFill="1" applyBorder="1"/>
    <xf numFmtId="0" fontId="40" fillId="0" borderId="15" xfId="2" applyFont="1" applyBorder="1" applyAlignment="1">
      <alignment horizontal="center"/>
    </xf>
    <xf numFmtId="0" fontId="40" fillId="0" borderId="15" xfId="2" applyFont="1" applyBorder="1" applyAlignment="1">
      <alignment horizontal="left" wrapText="1"/>
    </xf>
    <xf numFmtId="164" fontId="41" fillId="0" borderId="16" xfId="2" applyNumberFormat="1" applyFont="1" applyBorder="1" applyAlignment="1">
      <alignment horizontal="right"/>
    </xf>
    <xf numFmtId="164" fontId="41" fillId="0" borderId="15" xfId="2" applyNumberFormat="1" applyFont="1" applyBorder="1" applyAlignment="1">
      <alignment horizontal="right"/>
    </xf>
    <xf numFmtId="3" fontId="40" fillId="0" borderId="20" xfId="2" applyNumberFormat="1" applyFont="1" applyBorder="1" applyAlignment="1">
      <alignment horizontal="right"/>
    </xf>
    <xf numFmtId="0" fontId="40" fillId="0" borderId="0" xfId="1" applyFont="1" applyBorder="1"/>
    <xf numFmtId="0" fontId="38" fillId="0" borderId="9" xfId="2" applyFont="1" applyBorder="1" applyAlignment="1">
      <alignment horizontal="center"/>
    </xf>
    <xf numFmtId="0" fontId="38" fillId="0" borderId="9" xfId="2" applyFont="1" applyBorder="1" applyAlignment="1">
      <alignment horizontal="left"/>
    </xf>
    <xf numFmtId="3" fontId="38" fillId="0" borderId="9" xfId="3" applyNumberFormat="1" applyFont="1" applyFill="1" applyBorder="1"/>
    <xf numFmtId="164" fontId="39" fillId="0" borderId="10" xfId="2" applyNumberFormat="1" applyFont="1" applyBorder="1" applyAlignment="1">
      <alignment horizontal="right"/>
    </xf>
    <xf numFmtId="164" fontId="39" fillId="0" borderId="9" xfId="2" applyNumberFormat="1" applyFont="1" applyBorder="1" applyAlignment="1">
      <alignment horizontal="right"/>
    </xf>
    <xf numFmtId="164" fontId="39" fillId="0" borderId="37" xfId="3" applyNumberFormat="1" applyFont="1" applyFill="1" applyBorder="1"/>
    <xf numFmtId="3" fontId="38" fillId="0" borderId="20" xfId="2" applyNumberFormat="1" applyFont="1" applyBorder="1" applyAlignment="1">
      <alignment horizontal="right"/>
    </xf>
    <xf numFmtId="0" fontId="40" fillId="0" borderId="15" xfId="2" applyFont="1" applyBorder="1" applyAlignment="1">
      <alignment horizontal="left"/>
    </xf>
    <xf numFmtId="0" fontId="40" fillId="0" borderId="15" xfId="2" applyFont="1" applyFill="1" applyBorder="1"/>
    <xf numFmtId="0" fontId="2" fillId="0" borderId="8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9" fontId="4" fillId="0" borderId="26" xfId="1" applyNumberFormat="1" applyFont="1" applyBorder="1" applyAlignment="1">
      <alignment horizontal="center" vertical="center" wrapText="1"/>
    </xf>
    <xf numFmtId="9" fontId="4" fillId="0" borderId="41" xfId="1" applyNumberFormat="1" applyFont="1" applyBorder="1" applyAlignment="1">
      <alignment horizontal="center" vertical="center" wrapText="1"/>
    </xf>
    <xf numFmtId="0" fontId="36" fillId="0" borderId="0" xfId="1" applyFont="1" applyAlignment="1">
      <alignment horizontal="center" vertical="center"/>
    </xf>
    <xf numFmtId="0" fontId="37" fillId="0" borderId="1" xfId="1" applyFont="1" applyBorder="1" applyAlignment="1">
      <alignment horizontal="left"/>
    </xf>
    <xf numFmtId="3" fontId="5" fillId="0" borderId="1" xfId="1" applyNumberFormat="1" applyFont="1" applyBorder="1" applyAlignment="1">
      <alignment horizontal="right"/>
    </xf>
    <xf numFmtId="0" fontId="2" fillId="0" borderId="2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3" fontId="2" fillId="0" borderId="3" xfId="2" applyNumberFormat="1" applyFont="1" applyBorder="1" applyAlignment="1">
      <alignment horizontal="center" vertical="center" wrapText="1"/>
    </xf>
    <xf numFmtId="3" fontId="2" fillId="0" borderId="4" xfId="2" applyNumberFormat="1" applyFont="1" applyBorder="1" applyAlignment="1">
      <alignment horizontal="center" vertical="center" wrapText="1"/>
    </xf>
    <xf numFmtId="3" fontId="2" fillId="0" borderId="5" xfId="2" applyNumberFormat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3" fillId="0" borderId="44" xfId="1" applyFont="1" applyBorder="1" applyAlignment="1">
      <alignment horizontal="center" vertical="center" wrapText="1"/>
    </xf>
  </cellXfs>
  <cellStyles count="86">
    <cellStyle name="20% - Accent1 2" xfId="4"/>
    <cellStyle name="20% - Accent2 2" xfId="5"/>
    <cellStyle name="20% - Accent3 2" xfId="6"/>
    <cellStyle name="20% - Accent4 2" xfId="7"/>
    <cellStyle name="20% - Accent5 2" xfId="8"/>
    <cellStyle name="20% - Accent6 2" xfId="9"/>
    <cellStyle name="40% - Accent1 2" xfId="10"/>
    <cellStyle name="40% - Accent2 2" xfId="11"/>
    <cellStyle name="40% - Accent3 2" xfId="12"/>
    <cellStyle name="40% - Accent4 2" xfId="13"/>
    <cellStyle name="40% - Accent5 2" xfId="14"/>
    <cellStyle name="40% - Accent6 2" xfId="15"/>
    <cellStyle name="60% - Accent1 2" xfId="16"/>
    <cellStyle name="60% - Accent2 2" xfId="17"/>
    <cellStyle name="60% - Accent3 2" xfId="18"/>
    <cellStyle name="60% - Accent4 2" xfId="19"/>
    <cellStyle name="60% - Accent5 2" xfId="20"/>
    <cellStyle name="60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Bad 2" xfId="28"/>
    <cellStyle name="Calculation 2" xfId="29"/>
    <cellStyle name="Check Cell 2" xfId="30"/>
    <cellStyle name="Excel Built-in Normal" xfId="31"/>
    <cellStyle name="Explanatory Text 2" xfId="32"/>
    <cellStyle name="Good 2" xfId="33"/>
    <cellStyle name="Heading 1 2" xfId="34"/>
    <cellStyle name="Heading 2 2" xfId="35"/>
    <cellStyle name="Heading 3 2" xfId="36"/>
    <cellStyle name="Heading 4 2" xfId="37"/>
    <cellStyle name="Input 2" xfId="38"/>
    <cellStyle name="Linked Cell 2" xfId="39"/>
    <cellStyle name="Neutral 2" xfId="40"/>
    <cellStyle name="Normal" xfId="0" builtinId="0"/>
    <cellStyle name="Normal 10" xfId="41"/>
    <cellStyle name="Normal 2" xfId="42"/>
    <cellStyle name="Normal 2 10" xfId="43"/>
    <cellStyle name="Normal 2 2" xfId="44"/>
    <cellStyle name="Normal 2 2 2" xfId="45"/>
    <cellStyle name="Normal 2 3" xfId="46"/>
    <cellStyle name="Normal 2 4" xfId="47"/>
    <cellStyle name="Normal 2 5" xfId="48"/>
    <cellStyle name="Normal 2 6" xfId="49"/>
    <cellStyle name="Normal 2 7" xfId="50"/>
    <cellStyle name="Normal 2 8" xfId="51"/>
    <cellStyle name="Normal 2 9" xfId="52"/>
    <cellStyle name="Normal 2_DRAGICA i PETRANA OBRAZAC 1 JAN DEC 2011" xfId="53"/>
    <cellStyle name="Normal 3" xfId="54"/>
    <cellStyle name="Normal 3 10" xfId="55"/>
    <cellStyle name="Normal 3 11" xfId="56"/>
    <cellStyle name="Normal 3 2" xfId="57"/>
    <cellStyle name="Normal 3 3" xfId="58"/>
    <cellStyle name="Normal 3 4" xfId="59"/>
    <cellStyle name="Normal 3 5" xfId="60"/>
    <cellStyle name="Normal 3 6" xfId="61"/>
    <cellStyle name="Normal 3 7" xfId="62"/>
    <cellStyle name="Normal 3 8" xfId="63"/>
    <cellStyle name="Normal 3 9" xfId="64"/>
    <cellStyle name="Normal 3_DRAGICA i PETRANA OBRAZAC 1 JAN DEC 2011" xfId="65"/>
    <cellStyle name="Normal 4" xfId="66"/>
    <cellStyle name="Normal 5" xfId="67"/>
    <cellStyle name="Normal 6" xfId="68"/>
    <cellStyle name="Normal 6 2" xfId="69"/>
    <cellStyle name="Normal 6 3" xfId="70"/>
    <cellStyle name="Normal 6 4" xfId="71"/>
    <cellStyle name="Normal 6 5" xfId="72"/>
    <cellStyle name="Normal 6 6" xfId="73"/>
    <cellStyle name="Normal 7" xfId="74"/>
    <cellStyle name="Normal 7 2" xfId="75"/>
    <cellStyle name="Normal 7 3" xfId="76"/>
    <cellStyle name="Normal 7 4" xfId="77"/>
    <cellStyle name="Normal 8" xfId="78"/>
    <cellStyle name="Normal 8 2" xfId="79"/>
    <cellStyle name="Normal 9" xfId="80"/>
    <cellStyle name="Normal_Sheet1" xfId="2"/>
    <cellStyle name="Normal_Tabela broj 1" xfId="3"/>
    <cellStyle name="Normal_Tabela II" xfId="1"/>
    <cellStyle name="Note 2" xfId="81"/>
    <cellStyle name="Output 2" xfId="82"/>
    <cellStyle name="Title 2" xfId="83"/>
    <cellStyle name="Total 2" xfId="84"/>
    <cellStyle name="Warning Text 2" xfId="8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57"/>
  <sheetViews>
    <sheetView showZeros="0" workbookViewId="0">
      <pane xSplit="2" ySplit="5" topLeftCell="H36" activePane="bottomRight" state="frozen"/>
      <selection pane="topRight" activeCell="C1" sqref="C1"/>
      <selection pane="bottomLeft" activeCell="A6" sqref="A6"/>
      <selection pane="bottomRight" activeCell="N38" sqref="N38"/>
    </sheetView>
  </sheetViews>
  <sheetFormatPr defaultRowHeight="12.75"/>
  <cols>
    <col min="1" max="1" width="6.28515625" style="1" customWidth="1"/>
    <col min="2" max="2" width="26.42578125" style="1" customWidth="1"/>
    <col min="3" max="3" width="10.85546875" style="2" bestFit="1" customWidth="1"/>
    <col min="4" max="4" width="12.28515625" style="3" bestFit="1" customWidth="1"/>
    <col min="5" max="5" width="10.85546875" style="2" bestFit="1" customWidth="1"/>
    <col min="6" max="6" width="13.140625" style="3" customWidth="1"/>
    <col min="7" max="7" width="10.85546875" style="2" bestFit="1" customWidth="1"/>
    <col min="8" max="8" width="12.28515625" style="3" bestFit="1" customWidth="1"/>
    <col min="9" max="9" width="10.85546875" style="2" bestFit="1" customWidth="1"/>
    <col min="10" max="10" width="12.28515625" style="3" bestFit="1" customWidth="1"/>
    <col min="11" max="11" width="9.5703125" style="2" bestFit="1" customWidth="1"/>
    <col min="12" max="12" width="12.7109375" style="3" customWidth="1"/>
    <col min="13" max="13" width="10.85546875" style="2" customWidth="1"/>
    <col min="14" max="14" width="13" style="2" customWidth="1"/>
    <col min="15" max="15" width="11.7109375" style="2" customWidth="1"/>
    <col min="16" max="17" width="14" style="2" customWidth="1"/>
    <col min="18" max="18" width="13.140625" style="45" bestFit="1" customWidth="1"/>
    <col min="19" max="16384" width="9.140625" style="1"/>
  </cols>
  <sheetData>
    <row r="1" spans="1:18" ht="30.75" customHeight="1">
      <c r="A1" s="142" t="s">
        <v>66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</row>
    <row r="2" spans="1:18" ht="15.75">
      <c r="A2" s="143" t="s">
        <v>0</v>
      </c>
      <c r="B2" s="143"/>
      <c r="E2" s="4"/>
      <c r="F2" s="4"/>
      <c r="G2" s="4"/>
      <c r="H2" s="4"/>
      <c r="I2" s="4"/>
      <c r="J2" s="4"/>
      <c r="K2" s="4"/>
      <c r="L2" s="144"/>
      <c r="M2" s="144"/>
      <c r="N2" s="144"/>
      <c r="O2" s="144"/>
      <c r="P2" s="144"/>
      <c r="Q2" s="144"/>
      <c r="R2" s="144"/>
    </row>
    <row r="3" spans="1:18" s="5" customFormat="1" ht="27" customHeight="1">
      <c r="A3" s="145" t="s">
        <v>1</v>
      </c>
      <c r="B3" s="145" t="s">
        <v>2</v>
      </c>
      <c r="C3" s="147" t="s">
        <v>3</v>
      </c>
      <c r="D3" s="148"/>
      <c r="E3" s="149" t="s">
        <v>4</v>
      </c>
      <c r="F3" s="148"/>
      <c r="G3" s="150" t="s">
        <v>5</v>
      </c>
      <c r="H3" s="151"/>
      <c r="I3" s="151"/>
      <c r="J3" s="151"/>
      <c r="K3" s="151"/>
      <c r="L3" s="152"/>
      <c r="M3" s="138" t="s">
        <v>64</v>
      </c>
      <c r="N3" s="139"/>
      <c r="O3" s="138" t="s">
        <v>74</v>
      </c>
      <c r="P3" s="153"/>
      <c r="Q3" s="140" t="s">
        <v>68</v>
      </c>
      <c r="R3" s="136" t="s">
        <v>67</v>
      </c>
    </row>
    <row r="4" spans="1:18" s="5" customFormat="1" ht="90" thickBot="1">
      <c r="A4" s="146"/>
      <c r="B4" s="146"/>
      <c r="C4" s="6" t="s">
        <v>69</v>
      </c>
      <c r="D4" s="7" t="s">
        <v>65</v>
      </c>
      <c r="E4" s="8" t="s">
        <v>69</v>
      </c>
      <c r="F4" s="7" t="s">
        <v>65</v>
      </c>
      <c r="G4" s="9" t="s">
        <v>8</v>
      </c>
      <c r="H4" s="63" t="s">
        <v>65</v>
      </c>
      <c r="I4" s="64" t="s">
        <v>9</v>
      </c>
      <c r="J4" s="65" t="s">
        <v>65</v>
      </c>
      <c r="K4" s="10" t="s">
        <v>10</v>
      </c>
      <c r="L4" s="7" t="s">
        <v>65</v>
      </c>
      <c r="M4" s="49" t="s">
        <v>70</v>
      </c>
      <c r="N4" s="50" t="s">
        <v>63</v>
      </c>
      <c r="O4" s="68" t="s">
        <v>6</v>
      </c>
      <c r="P4" s="90" t="s">
        <v>7</v>
      </c>
      <c r="Q4" s="141"/>
      <c r="R4" s="137"/>
    </row>
    <row r="5" spans="1:18" ht="14.25" thickTop="1" thickBot="1">
      <c r="A5" s="11"/>
      <c r="B5" s="11">
        <v>1</v>
      </c>
      <c r="C5" s="12">
        <v>2</v>
      </c>
      <c r="D5" s="13" t="s">
        <v>75</v>
      </c>
      <c r="E5" s="14">
        <v>4</v>
      </c>
      <c r="F5" s="13" t="s">
        <v>76</v>
      </c>
      <c r="G5" s="14">
        <v>6</v>
      </c>
      <c r="H5" s="12" t="s">
        <v>77</v>
      </c>
      <c r="I5" s="12">
        <v>8</v>
      </c>
      <c r="J5" s="12" t="s">
        <v>78</v>
      </c>
      <c r="K5" s="12">
        <v>10</v>
      </c>
      <c r="L5" s="13" t="s">
        <v>79</v>
      </c>
      <c r="M5" s="15">
        <v>12</v>
      </c>
      <c r="N5" s="56" t="s">
        <v>80</v>
      </c>
      <c r="O5" s="14">
        <v>14</v>
      </c>
      <c r="P5" s="15">
        <v>15</v>
      </c>
      <c r="Q5" s="13" t="s">
        <v>81</v>
      </c>
      <c r="R5" s="16">
        <v>17</v>
      </c>
    </row>
    <row r="6" spans="1:18" ht="15" customHeight="1" thickTop="1">
      <c r="A6" s="17">
        <v>1</v>
      </c>
      <c r="B6" s="18" t="s">
        <v>11</v>
      </c>
      <c r="C6" s="19">
        <v>87329</v>
      </c>
      <c r="D6" s="69">
        <f>C6/R6</f>
        <v>0.30299999999999999</v>
      </c>
      <c r="E6" s="19">
        <v>89949</v>
      </c>
      <c r="F6" s="69">
        <f>E6/R6</f>
        <v>0.312</v>
      </c>
      <c r="G6" s="19">
        <v>45338</v>
      </c>
      <c r="H6" s="75">
        <f>G6/R6</f>
        <v>0.157</v>
      </c>
      <c r="I6" s="19">
        <v>49969</v>
      </c>
      <c r="J6" s="75">
        <f>I6/R6</f>
        <v>0.17299999999999999</v>
      </c>
      <c r="K6" s="19">
        <f>G6+I6</f>
        <v>95307</v>
      </c>
      <c r="L6" s="69">
        <f>K6/R6</f>
        <v>0.33100000000000002</v>
      </c>
      <c r="M6" s="20">
        <v>239</v>
      </c>
      <c r="N6" s="81">
        <f>M6/R6</f>
        <v>1E-3</v>
      </c>
      <c r="O6" s="57">
        <v>15457</v>
      </c>
      <c r="P6" s="51">
        <v>0</v>
      </c>
      <c r="Q6" s="81">
        <f>(O6+P6)/R6</f>
        <v>5.3999999999999999E-2</v>
      </c>
      <c r="R6" s="21">
        <f>C6+E6+K6+M6+O6+P6</f>
        <v>288281</v>
      </c>
    </row>
    <row r="7" spans="1:18" ht="15" customHeight="1">
      <c r="A7" s="22">
        <v>2</v>
      </c>
      <c r="B7" s="23" t="s">
        <v>12</v>
      </c>
      <c r="C7" s="19">
        <v>51484</v>
      </c>
      <c r="D7" s="70">
        <f t="shared" ref="D7:D54" si="0">C7/R7</f>
        <v>0.222</v>
      </c>
      <c r="E7" s="19">
        <v>86372</v>
      </c>
      <c r="F7" s="70">
        <f t="shared" ref="F7:F54" si="1">E7/R7</f>
        <v>0.373</v>
      </c>
      <c r="G7" s="19">
        <v>87707</v>
      </c>
      <c r="H7" s="76">
        <f t="shared" ref="H7:H54" si="2">G7/R7</f>
        <v>0.379</v>
      </c>
      <c r="I7" s="19">
        <v>5692</v>
      </c>
      <c r="J7" s="76">
        <f t="shared" ref="J7:J54" si="3">I7/R7</f>
        <v>2.5000000000000001E-2</v>
      </c>
      <c r="K7" s="19">
        <f t="shared" ref="K7:K52" si="4">G7+I7</f>
        <v>93399</v>
      </c>
      <c r="L7" s="70">
        <f t="shared" ref="L7:L54" si="5">K7/R7</f>
        <v>0.40300000000000002</v>
      </c>
      <c r="M7" s="19">
        <v>220</v>
      </c>
      <c r="N7" s="81">
        <f t="shared" ref="N7:N54" si="6">M7/R7</f>
        <v>1E-3</v>
      </c>
      <c r="O7" s="57">
        <v>0</v>
      </c>
      <c r="P7" s="20">
        <v>0</v>
      </c>
      <c r="Q7" s="81">
        <f t="shared" ref="Q7:Q54" si="7">(O7+P7)/R7</f>
        <v>0</v>
      </c>
      <c r="R7" s="24">
        <f t="shared" ref="R7:R52" si="8">C7+E7+K7+M7+O7+P7</f>
        <v>231475</v>
      </c>
    </row>
    <row r="8" spans="1:18" ht="15" customHeight="1">
      <c r="A8" s="22">
        <v>3</v>
      </c>
      <c r="B8" s="23" t="s">
        <v>13</v>
      </c>
      <c r="C8" s="19">
        <v>169720</v>
      </c>
      <c r="D8" s="70">
        <f t="shared" si="0"/>
        <v>0.42</v>
      </c>
      <c r="E8" s="19">
        <v>130824</v>
      </c>
      <c r="F8" s="70">
        <f t="shared" si="1"/>
        <v>0.32400000000000001</v>
      </c>
      <c r="G8" s="19">
        <v>81415</v>
      </c>
      <c r="H8" s="76">
        <f t="shared" si="2"/>
        <v>0.20200000000000001</v>
      </c>
      <c r="I8" s="19">
        <v>20611</v>
      </c>
      <c r="J8" s="76">
        <f t="shared" si="3"/>
        <v>5.0999999999999997E-2</v>
      </c>
      <c r="K8" s="19">
        <f t="shared" si="4"/>
        <v>102026</v>
      </c>
      <c r="L8" s="70">
        <f t="shared" si="5"/>
        <v>0.253</v>
      </c>
      <c r="M8" s="19">
        <v>1075</v>
      </c>
      <c r="N8" s="81">
        <f t="shared" si="6"/>
        <v>3.0000000000000001E-3</v>
      </c>
      <c r="O8" s="57">
        <v>0</v>
      </c>
      <c r="P8" s="20">
        <v>0</v>
      </c>
      <c r="Q8" s="81">
        <f t="shared" si="7"/>
        <v>0</v>
      </c>
      <c r="R8" s="24">
        <f t="shared" si="8"/>
        <v>403645</v>
      </c>
    </row>
    <row r="9" spans="1:18" ht="15" customHeight="1">
      <c r="A9" s="22">
        <v>4</v>
      </c>
      <c r="B9" s="23" t="s">
        <v>14</v>
      </c>
      <c r="C9" s="19">
        <v>62513</v>
      </c>
      <c r="D9" s="70">
        <f t="shared" si="0"/>
        <v>0.27100000000000002</v>
      </c>
      <c r="E9" s="19">
        <v>100621</v>
      </c>
      <c r="F9" s="70">
        <f t="shared" si="1"/>
        <v>0.437</v>
      </c>
      <c r="G9" s="19">
        <v>58631</v>
      </c>
      <c r="H9" s="76">
        <f t="shared" si="2"/>
        <v>0.254</v>
      </c>
      <c r="I9" s="19">
        <v>8685</v>
      </c>
      <c r="J9" s="76">
        <f t="shared" si="3"/>
        <v>3.7999999999999999E-2</v>
      </c>
      <c r="K9" s="19">
        <f t="shared" si="4"/>
        <v>67316</v>
      </c>
      <c r="L9" s="70">
        <f t="shared" si="5"/>
        <v>0.29199999999999998</v>
      </c>
      <c r="M9" s="19">
        <v>0</v>
      </c>
      <c r="N9" s="81">
        <f t="shared" si="6"/>
        <v>0</v>
      </c>
      <c r="O9" s="57">
        <v>0</v>
      </c>
      <c r="P9" s="20">
        <v>0</v>
      </c>
      <c r="Q9" s="81">
        <f t="shared" si="7"/>
        <v>0</v>
      </c>
      <c r="R9" s="24">
        <f t="shared" si="8"/>
        <v>230450</v>
      </c>
    </row>
    <row r="10" spans="1:18" ht="15" customHeight="1">
      <c r="A10" s="22">
        <v>5</v>
      </c>
      <c r="B10" s="23" t="s">
        <v>15</v>
      </c>
      <c r="C10" s="19">
        <v>139739</v>
      </c>
      <c r="D10" s="70">
        <f t="shared" si="0"/>
        <v>0.245</v>
      </c>
      <c r="E10" s="19">
        <v>319098</v>
      </c>
      <c r="F10" s="70">
        <f t="shared" si="1"/>
        <v>0.56100000000000005</v>
      </c>
      <c r="G10" s="19">
        <v>102047</v>
      </c>
      <c r="H10" s="76">
        <f t="shared" si="2"/>
        <v>0.17899999999999999</v>
      </c>
      <c r="I10" s="19">
        <v>7948</v>
      </c>
      <c r="J10" s="76">
        <f t="shared" si="3"/>
        <v>1.4E-2</v>
      </c>
      <c r="K10" s="19">
        <f t="shared" si="4"/>
        <v>109995</v>
      </c>
      <c r="L10" s="70">
        <f t="shared" si="5"/>
        <v>0.193</v>
      </c>
      <c r="M10" s="19">
        <v>386</v>
      </c>
      <c r="N10" s="81">
        <f t="shared" si="6"/>
        <v>1E-3</v>
      </c>
      <c r="O10" s="57">
        <v>0</v>
      </c>
      <c r="P10" s="20">
        <v>0</v>
      </c>
      <c r="Q10" s="81">
        <f t="shared" si="7"/>
        <v>0</v>
      </c>
      <c r="R10" s="24">
        <f t="shared" si="8"/>
        <v>569218</v>
      </c>
    </row>
    <row r="11" spans="1:18" ht="15" customHeight="1">
      <c r="A11" s="22">
        <v>6</v>
      </c>
      <c r="B11" s="23" t="s">
        <v>16</v>
      </c>
      <c r="C11" s="19">
        <v>142900</v>
      </c>
      <c r="D11" s="70">
        <f t="shared" si="0"/>
        <v>0.35199999999999998</v>
      </c>
      <c r="E11" s="19">
        <v>175165</v>
      </c>
      <c r="F11" s="70">
        <f t="shared" si="1"/>
        <v>0.432</v>
      </c>
      <c r="G11" s="19">
        <v>79209</v>
      </c>
      <c r="H11" s="76">
        <f t="shared" si="2"/>
        <v>0.19500000000000001</v>
      </c>
      <c r="I11" s="19">
        <v>7533</v>
      </c>
      <c r="J11" s="76">
        <f t="shared" si="3"/>
        <v>1.9E-2</v>
      </c>
      <c r="K11" s="19">
        <f t="shared" si="4"/>
        <v>86742</v>
      </c>
      <c r="L11" s="70">
        <f t="shared" si="5"/>
        <v>0.214</v>
      </c>
      <c r="M11" s="19">
        <v>364</v>
      </c>
      <c r="N11" s="81">
        <f t="shared" si="6"/>
        <v>1E-3</v>
      </c>
      <c r="O11" s="57">
        <v>521</v>
      </c>
      <c r="P11" s="20">
        <v>150</v>
      </c>
      <c r="Q11" s="81">
        <f t="shared" si="7"/>
        <v>2E-3</v>
      </c>
      <c r="R11" s="24">
        <f t="shared" si="8"/>
        <v>405842</v>
      </c>
    </row>
    <row r="12" spans="1:18" ht="15" customHeight="1">
      <c r="A12" s="22">
        <v>7</v>
      </c>
      <c r="B12" s="23" t="s">
        <v>17</v>
      </c>
      <c r="C12" s="19">
        <v>56949</v>
      </c>
      <c r="D12" s="70">
        <f t="shared" si="0"/>
        <v>0.23599999999999999</v>
      </c>
      <c r="E12" s="19">
        <v>97380</v>
      </c>
      <c r="F12" s="70">
        <f t="shared" si="1"/>
        <v>0.40400000000000003</v>
      </c>
      <c r="G12" s="19">
        <v>58383</v>
      </c>
      <c r="H12" s="76">
        <f t="shared" si="2"/>
        <v>0.24199999999999999</v>
      </c>
      <c r="I12" s="19">
        <v>19017</v>
      </c>
      <c r="J12" s="76">
        <f t="shared" si="3"/>
        <v>7.9000000000000001E-2</v>
      </c>
      <c r="K12" s="19">
        <f t="shared" si="4"/>
        <v>77400</v>
      </c>
      <c r="L12" s="70">
        <f t="shared" si="5"/>
        <v>0.32100000000000001</v>
      </c>
      <c r="M12" s="19">
        <v>1859</v>
      </c>
      <c r="N12" s="81">
        <f t="shared" si="6"/>
        <v>8.0000000000000002E-3</v>
      </c>
      <c r="O12" s="57">
        <v>0</v>
      </c>
      <c r="P12" s="20">
        <v>7506</v>
      </c>
      <c r="Q12" s="81">
        <f t="shared" si="7"/>
        <v>3.1E-2</v>
      </c>
      <c r="R12" s="24">
        <f t="shared" si="8"/>
        <v>241094</v>
      </c>
    </row>
    <row r="13" spans="1:18" ht="15" customHeight="1">
      <c r="A13" s="22">
        <v>8</v>
      </c>
      <c r="B13" s="23" t="s">
        <v>18</v>
      </c>
      <c r="C13" s="19">
        <v>25070</v>
      </c>
      <c r="D13" s="70">
        <f t="shared" si="0"/>
        <v>0.13700000000000001</v>
      </c>
      <c r="E13" s="19">
        <v>56300</v>
      </c>
      <c r="F13" s="70">
        <f t="shared" si="1"/>
        <v>0.309</v>
      </c>
      <c r="G13" s="19">
        <v>100222</v>
      </c>
      <c r="H13" s="76">
        <f t="shared" si="2"/>
        <v>0.55000000000000004</v>
      </c>
      <c r="I13" s="19">
        <v>732</v>
      </c>
      <c r="J13" s="76">
        <f t="shared" si="3"/>
        <v>4.0000000000000001E-3</v>
      </c>
      <c r="K13" s="19">
        <f t="shared" si="4"/>
        <v>100954</v>
      </c>
      <c r="L13" s="70">
        <f t="shared" si="5"/>
        <v>0.55400000000000005</v>
      </c>
      <c r="M13" s="19">
        <v>0</v>
      </c>
      <c r="N13" s="81">
        <f t="shared" si="6"/>
        <v>0</v>
      </c>
      <c r="O13" s="57">
        <v>60</v>
      </c>
      <c r="P13" s="20">
        <v>0</v>
      </c>
      <c r="Q13" s="81">
        <f t="shared" si="7"/>
        <v>0</v>
      </c>
      <c r="R13" s="24">
        <f t="shared" si="8"/>
        <v>182384</v>
      </c>
    </row>
    <row r="14" spans="1:18" ht="15" customHeight="1">
      <c r="A14" s="22">
        <v>9</v>
      </c>
      <c r="B14" s="23" t="s">
        <v>19</v>
      </c>
      <c r="C14" s="19">
        <v>65181</v>
      </c>
      <c r="D14" s="70">
        <f t="shared" si="0"/>
        <v>0.35799999999999998</v>
      </c>
      <c r="E14" s="19">
        <v>83445</v>
      </c>
      <c r="F14" s="70">
        <f t="shared" si="1"/>
        <v>0.45900000000000002</v>
      </c>
      <c r="G14" s="19">
        <v>24314</v>
      </c>
      <c r="H14" s="76">
        <f t="shared" si="2"/>
        <v>0.13400000000000001</v>
      </c>
      <c r="I14" s="19">
        <v>8833</v>
      </c>
      <c r="J14" s="76">
        <f t="shared" si="3"/>
        <v>4.9000000000000002E-2</v>
      </c>
      <c r="K14" s="19">
        <f t="shared" si="4"/>
        <v>33147</v>
      </c>
      <c r="L14" s="70">
        <f t="shared" si="5"/>
        <v>0.182</v>
      </c>
      <c r="M14" s="19">
        <v>0</v>
      </c>
      <c r="N14" s="81">
        <f t="shared" si="6"/>
        <v>0</v>
      </c>
      <c r="O14" s="57">
        <v>3</v>
      </c>
      <c r="P14" s="20">
        <v>43</v>
      </c>
      <c r="Q14" s="81">
        <f t="shared" si="7"/>
        <v>0</v>
      </c>
      <c r="R14" s="24">
        <f t="shared" si="8"/>
        <v>181819</v>
      </c>
    </row>
    <row r="15" spans="1:18" ht="15" customHeight="1">
      <c r="A15" s="22">
        <v>10</v>
      </c>
      <c r="B15" s="23" t="s">
        <v>20</v>
      </c>
      <c r="C15" s="19">
        <v>165791</v>
      </c>
      <c r="D15" s="70">
        <f t="shared" si="0"/>
        <v>0.36899999999999999</v>
      </c>
      <c r="E15" s="19">
        <v>189257</v>
      </c>
      <c r="F15" s="70">
        <f t="shared" si="1"/>
        <v>0.42199999999999999</v>
      </c>
      <c r="G15" s="19">
        <v>77313</v>
      </c>
      <c r="H15" s="76">
        <f t="shared" si="2"/>
        <v>0.17199999999999999</v>
      </c>
      <c r="I15" s="19">
        <v>12082</v>
      </c>
      <c r="J15" s="76">
        <f t="shared" si="3"/>
        <v>2.7E-2</v>
      </c>
      <c r="K15" s="19">
        <f t="shared" si="4"/>
        <v>89395</v>
      </c>
      <c r="L15" s="70">
        <f t="shared" si="5"/>
        <v>0.19900000000000001</v>
      </c>
      <c r="M15" s="19">
        <v>114</v>
      </c>
      <c r="N15" s="81">
        <f t="shared" si="6"/>
        <v>0</v>
      </c>
      <c r="O15" s="57">
        <v>184</v>
      </c>
      <c r="P15" s="20">
        <v>4078</v>
      </c>
      <c r="Q15" s="81">
        <f t="shared" si="7"/>
        <v>8.9999999999999993E-3</v>
      </c>
      <c r="R15" s="24">
        <f t="shared" si="8"/>
        <v>448819</v>
      </c>
    </row>
    <row r="16" spans="1:18" ht="15" customHeight="1">
      <c r="A16" s="22">
        <v>11</v>
      </c>
      <c r="B16" s="23" t="s">
        <v>21</v>
      </c>
      <c r="C16" s="19">
        <v>134355</v>
      </c>
      <c r="D16" s="70">
        <f t="shared" si="0"/>
        <v>0.28999999999999998</v>
      </c>
      <c r="E16" s="19">
        <v>241281</v>
      </c>
      <c r="F16" s="70">
        <f t="shared" si="1"/>
        <v>0.52100000000000002</v>
      </c>
      <c r="G16" s="19">
        <v>83013</v>
      </c>
      <c r="H16" s="76">
        <f t="shared" si="2"/>
        <v>0.17899999999999999</v>
      </c>
      <c r="I16" s="19">
        <v>4268</v>
      </c>
      <c r="J16" s="76">
        <f t="shared" si="3"/>
        <v>8.9999999999999993E-3</v>
      </c>
      <c r="K16" s="19">
        <f t="shared" si="4"/>
        <v>87281</v>
      </c>
      <c r="L16" s="70">
        <f t="shared" si="5"/>
        <v>0.189</v>
      </c>
      <c r="M16" s="19">
        <v>0</v>
      </c>
      <c r="N16" s="81">
        <f t="shared" si="6"/>
        <v>0</v>
      </c>
      <c r="O16" s="57">
        <v>0</v>
      </c>
      <c r="P16" s="20">
        <v>0</v>
      </c>
      <c r="Q16" s="81">
        <f t="shared" si="7"/>
        <v>0</v>
      </c>
      <c r="R16" s="24">
        <f t="shared" si="8"/>
        <v>462917</v>
      </c>
    </row>
    <row r="17" spans="1:18" ht="15" customHeight="1">
      <c r="A17" s="22">
        <v>12</v>
      </c>
      <c r="B17" s="23" t="s">
        <v>22</v>
      </c>
      <c r="C17" s="19">
        <v>266950</v>
      </c>
      <c r="D17" s="70">
        <f t="shared" si="0"/>
        <v>0.26600000000000001</v>
      </c>
      <c r="E17" s="19">
        <v>428225</v>
      </c>
      <c r="F17" s="70">
        <f t="shared" si="1"/>
        <v>0.42699999999999999</v>
      </c>
      <c r="G17" s="19">
        <v>77927</v>
      </c>
      <c r="H17" s="76">
        <f t="shared" si="2"/>
        <v>7.8E-2</v>
      </c>
      <c r="I17" s="19">
        <v>16202</v>
      </c>
      <c r="J17" s="76">
        <f t="shared" si="3"/>
        <v>1.6E-2</v>
      </c>
      <c r="K17" s="19">
        <f t="shared" si="4"/>
        <v>94129</v>
      </c>
      <c r="L17" s="70">
        <f t="shared" si="5"/>
        <v>9.4E-2</v>
      </c>
      <c r="M17" s="19">
        <v>33794</v>
      </c>
      <c r="N17" s="81">
        <f t="shared" si="6"/>
        <v>3.4000000000000002E-2</v>
      </c>
      <c r="O17" s="57">
        <v>2319</v>
      </c>
      <c r="P17" s="20">
        <v>178370</v>
      </c>
      <c r="Q17" s="81">
        <f t="shared" si="7"/>
        <v>0.18</v>
      </c>
      <c r="R17" s="24">
        <f t="shared" si="8"/>
        <v>1003787</v>
      </c>
    </row>
    <row r="18" spans="1:18" ht="15" customHeight="1">
      <c r="A18" s="22">
        <v>13</v>
      </c>
      <c r="B18" s="23" t="s">
        <v>23</v>
      </c>
      <c r="C18" s="19">
        <v>67723</v>
      </c>
      <c r="D18" s="70">
        <f t="shared" si="0"/>
        <v>0.22700000000000001</v>
      </c>
      <c r="E18" s="19">
        <v>135668</v>
      </c>
      <c r="F18" s="70">
        <f t="shared" si="1"/>
        <v>0.45500000000000002</v>
      </c>
      <c r="G18" s="19">
        <v>90344</v>
      </c>
      <c r="H18" s="76">
        <f t="shared" si="2"/>
        <v>0.30299999999999999</v>
      </c>
      <c r="I18" s="19">
        <v>4292</v>
      </c>
      <c r="J18" s="76">
        <f t="shared" si="3"/>
        <v>1.4E-2</v>
      </c>
      <c r="K18" s="19">
        <f t="shared" si="4"/>
        <v>94636</v>
      </c>
      <c r="L18" s="70">
        <f t="shared" si="5"/>
        <v>0.317</v>
      </c>
      <c r="M18" s="19">
        <v>0</v>
      </c>
      <c r="N18" s="81">
        <f t="shared" si="6"/>
        <v>0</v>
      </c>
      <c r="O18" s="57">
        <v>0</v>
      </c>
      <c r="P18" s="20">
        <v>461</v>
      </c>
      <c r="Q18" s="81">
        <f t="shared" si="7"/>
        <v>2E-3</v>
      </c>
      <c r="R18" s="24">
        <f t="shared" si="8"/>
        <v>298488</v>
      </c>
    </row>
    <row r="19" spans="1:18" ht="15" customHeight="1">
      <c r="A19" s="22">
        <v>14</v>
      </c>
      <c r="B19" s="23" t="s">
        <v>24</v>
      </c>
      <c r="C19" s="19">
        <v>70308</v>
      </c>
      <c r="D19" s="70">
        <f t="shared" si="0"/>
        <v>0.22700000000000001</v>
      </c>
      <c r="E19" s="19">
        <v>105164</v>
      </c>
      <c r="F19" s="70">
        <f t="shared" si="1"/>
        <v>0.34</v>
      </c>
      <c r="G19" s="19">
        <v>99441</v>
      </c>
      <c r="H19" s="76">
        <f t="shared" si="2"/>
        <v>0.32100000000000001</v>
      </c>
      <c r="I19" s="19">
        <v>34478</v>
      </c>
      <c r="J19" s="76">
        <f t="shared" si="3"/>
        <v>0.111</v>
      </c>
      <c r="K19" s="19">
        <f t="shared" si="4"/>
        <v>133919</v>
      </c>
      <c r="L19" s="70">
        <f t="shared" si="5"/>
        <v>0.433</v>
      </c>
      <c r="M19" s="19">
        <v>0</v>
      </c>
      <c r="N19" s="81">
        <f t="shared" si="6"/>
        <v>0</v>
      </c>
      <c r="O19" s="57">
        <v>0</v>
      </c>
      <c r="P19" s="20">
        <v>0</v>
      </c>
      <c r="Q19" s="81">
        <f t="shared" si="7"/>
        <v>0</v>
      </c>
      <c r="R19" s="24">
        <f t="shared" si="8"/>
        <v>309391</v>
      </c>
    </row>
    <row r="20" spans="1:18" ht="15" customHeight="1">
      <c r="A20" s="22">
        <v>15</v>
      </c>
      <c r="B20" s="23" t="s">
        <v>25</v>
      </c>
      <c r="C20" s="19">
        <v>262653</v>
      </c>
      <c r="D20" s="70">
        <f t="shared" si="0"/>
        <v>0.34</v>
      </c>
      <c r="E20" s="19">
        <v>325563</v>
      </c>
      <c r="F20" s="70">
        <f t="shared" si="1"/>
        <v>0.42099999999999999</v>
      </c>
      <c r="G20" s="19">
        <v>71201</v>
      </c>
      <c r="H20" s="76">
        <f t="shared" si="2"/>
        <v>9.1999999999999998E-2</v>
      </c>
      <c r="I20" s="19">
        <v>109660</v>
      </c>
      <c r="J20" s="76">
        <f t="shared" si="3"/>
        <v>0.14199999999999999</v>
      </c>
      <c r="K20" s="19">
        <f t="shared" si="4"/>
        <v>180861</v>
      </c>
      <c r="L20" s="70">
        <f t="shared" si="5"/>
        <v>0.23400000000000001</v>
      </c>
      <c r="M20" s="19">
        <v>308</v>
      </c>
      <c r="N20" s="81">
        <f t="shared" si="6"/>
        <v>0</v>
      </c>
      <c r="O20" s="57">
        <v>4043</v>
      </c>
      <c r="P20" s="20">
        <v>0</v>
      </c>
      <c r="Q20" s="81">
        <f t="shared" si="7"/>
        <v>5.0000000000000001E-3</v>
      </c>
      <c r="R20" s="24">
        <f t="shared" si="8"/>
        <v>773428</v>
      </c>
    </row>
    <row r="21" spans="1:18" ht="15" customHeight="1">
      <c r="A21" s="22">
        <v>16</v>
      </c>
      <c r="B21" s="23" t="s">
        <v>26</v>
      </c>
      <c r="C21" s="19">
        <v>47089</v>
      </c>
      <c r="D21" s="70">
        <f t="shared" si="0"/>
        <v>0.25</v>
      </c>
      <c r="E21" s="19">
        <v>56387</v>
      </c>
      <c r="F21" s="70">
        <f t="shared" si="1"/>
        <v>0.3</v>
      </c>
      <c r="G21" s="19">
        <v>43025</v>
      </c>
      <c r="H21" s="76">
        <f t="shared" si="2"/>
        <v>0.22900000000000001</v>
      </c>
      <c r="I21" s="19">
        <v>25334</v>
      </c>
      <c r="J21" s="76">
        <f t="shared" si="3"/>
        <v>0.13500000000000001</v>
      </c>
      <c r="K21" s="19">
        <f t="shared" si="4"/>
        <v>68359</v>
      </c>
      <c r="L21" s="70">
        <f t="shared" si="5"/>
        <v>0.36299999999999999</v>
      </c>
      <c r="M21" s="19">
        <v>1364</v>
      </c>
      <c r="N21" s="81">
        <f t="shared" si="6"/>
        <v>7.0000000000000001E-3</v>
      </c>
      <c r="O21" s="57">
        <v>0</v>
      </c>
      <c r="P21" s="20">
        <v>15000</v>
      </c>
      <c r="Q21" s="81">
        <f t="shared" si="7"/>
        <v>0.08</v>
      </c>
      <c r="R21" s="24">
        <f t="shared" si="8"/>
        <v>188199</v>
      </c>
    </row>
    <row r="22" spans="1:18" ht="15" customHeight="1">
      <c r="A22" s="22">
        <v>17</v>
      </c>
      <c r="B22" s="23" t="s">
        <v>27</v>
      </c>
      <c r="C22" s="19">
        <v>122997</v>
      </c>
      <c r="D22" s="70">
        <f t="shared" si="0"/>
        <v>0.34</v>
      </c>
      <c r="E22" s="19">
        <v>183893</v>
      </c>
      <c r="F22" s="70">
        <f t="shared" si="1"/>
        <v>0.50900000000000001</v>
      </c>
      <c r="G22" s="19">
        <v>35389</v>
      </c>
      <c r="H22" s="76">
        <f t="shared" si="2"/>
        <v>9.8000000000000004E-2</v>
      </c>
      <c r="I22" s="19">
        <v>6951</v>
      </c>
      <c r="J22" s="76">
        <f t="shared" si="3"/>
        <v>1.9E-2</v>
      </c>
      <c r="K22" s="19">
        <f t="shared" si="4"/>
        <v>42340</v>
      </c>
      <c r="L22" s="70">
        <f t="shared" si="5"/>
        <v>0.11700000000000001</v>
      </c>
      <c r="M22" s="19">
        <v>3435</v>
      </c>
      <c r="N22" s="81">
        <f t="shared" si="6"/>
        <v>0.01</v>
      </c>
      <c r="O22" s="57">
        <v>2679</v>
      </c>
      <c r="P22" s="20">
        <v>5913</v>
      </c>
      <c r="Q22" s="81">
        <f t="shared" si="7"/>
        <v>2.4E-2</v>
      </c>
      <c r="R22" s="24">
        <f t="shared" si="8"/>
        <v>361257</v>
      </c>
    </row>
    <row r="23" spans="1:18" ht="15" customHeight="1">
      <c r="A23" s="22">
        <v>18</v>
      </c>
      <c r="B23" s="23" t="s">
        <v>28</v>
      </c>
      <c r="C23" s="19">
        <v>304903</v>
      </c>
      <c r="D23" s="70">
        <f t="shared" si="0"/>
        <v>0.33</v>
      </c>
      <c r="E23" s="19">
        <v>507544</v>
      </c>
      <c r="F23" s="70">
        <f t="shared" si="1"/>
        <v>0.54900000000000004</v>
      </c>
      <c r="G23" s="19">
        <v>90734</v>
      </c>
      <c r="H23" s="76">
        <f t="shared" si="2"/>
        <v>9.8000000000000004E-2</v>
      </c>
      <c r="I23" s="19">
        <v>17666</v>
      </c>
      <c r="J23" s="76">
        <f t="shared" si="3"/>
        <v>1.9E-2</v>
      </c>
      <c r="K23" s="19">
        <f t="shared" si="4"/>
        <v>108400</v>
      </c>
      <c r="L23" s="70">
        <f t="shared" si="5"/>
        <v>0.11700000000000001</v>
      </c>
      <c r="M23" s="19">
        <v>0</v>
      </c>
      <c r="N23" s="81">
        <f t="shared" si="6"/>
        <v>0</v>
      </c>
      <c r="O23" s="57">
        <v>4165</v>
      </c>
      <c r="P23" s="20">
        <v>223</v>
      </c>
      <c r="Q23" s="81">
        <f t="shared" si="7"/>
        <v>5.0000000000000001E-3</v>
      </c>
      <c r="R23" s="24">
        <f t="shared" si="8"/>
        <v>925235</v>
      </c>
    </row>
    <row r="24" spans="1:18" ht="15" customHeight="1">
      <c r="A24" s="22">
        <v>19</v>
      </c>
      <c r="B24" s="23" t="s">
        <v>29</v>
      </c>
      <c r="C24" s="19">
        <v>57346</v>
      </c>
      <c r="D24" s="70">
        <f t="shared" si="0"/>
        <v>0.21299999999999999</v>
      </c>
      <c r="E24" s="19">
        <v>90628</v>
      </c>
      <c r="F24" s="70">
        <f t="shared" si="1"/>
        <v>0.33700000000000002</v>
      </c>
      <c r="G24" s="19">
        <v>112718</v>
      </c>
      <c r="H24" s="76">
        <f t="shared" si="2"/>
        <v>0.41899999999999998</v>
      </c>
      <c r="I24" s="19">
        <v>6701</v>
      </c>
      <c r="J24" s="76">
        <f t="shared" si="3"/>
        <v>2.5000000000000001E-2</v>
      </c>
      <c r="K24" s="19">
        <f t="shared" si="4"/>
        <v>119419</v>
      </c>
      <c r="L24" s="70">
        <f t="shared" si="5"/>
        <v>0.44400000000000001</v>
      </c>
      <c r="M24" s="19">
        <v>1542</v>
      </c>
      <c r="N24" s="81">
        <f t="shared" si="6"/>
        <v>6.0000000000000001E-3</v>
      </c>
      <c r="O24" s="57">
        <v>131</v>
      </c>
      <c r="P24" s="20">
        <v>0</v>
      </c>
      <c r="Q24" s="81">
        <f t="shared" si="7"/>
        <v>0</v>
      </c>
      <c r="R24" s="24">
        <f t="shared" si="8"/>
        <v>269066</v>
      </c>
    </row>
    <row r="25" spans="1:18" ht="15" customHeight="1">
      <c r="A25" s="22">
        <v>20</v>
      </c>
      <c r="B25" s="23" t="s">
        <v>30</v>
      </c>
      <c r="C25" s="19">
        <v>83626</v>
      </c>
      <c r="D25" s="70">
        <f t="shared" si="0"/>
        <v>0.22800000000000001</v>
      </c>
      <c r="E25" s="19">
        <v>156731</v>
      </c>
      <c r="F25" s="70">
        <f t="shared" si="1"/>
        <v>0.42799999999999999</v>
      </c>
      <c r="G25" s="19">
        <v>111719</v>
      </c>
      <c r="H25" s="76">
        <f t="shared" si="2"/>
        <v>0.30499999999999999</v>
      </c>
      <c r="I25" s="19">
        <v>11351</v>
      </c>
      <c r="J25" s="76">
        <f t="shared" si="3"/>
        <v>3.1E-2</v>
      </c>
      <c r="K25" s="19">
        <f t="shared" si="4"/>
        <v>123070</v>
      </c>
      <c r="L25" s="70">
        <f t="shared" si="5"/>
        <v>0.33600000000000002</v>
      </c>
      <c r="M25" s="19">
        <v>906</v>
      </c>
      <c r="N25" s="81">
        <f t="shared" si="6"/>
        <v>2E-3</v>
      </c>
      <c r="O25" s="57">
        <v>0</v>
      </c>
      <c r="P25" s="20">
        <v>2262</v>
      </c>
      <c r="Q25" s="81">
        <f t="shared" si="7"/>
        <v>6.0000000000000001E-3</v>
      </c>
      <c r="R25" s="24">
        <f t="shared" si="8"/>
        <v>366595</v>
      </c>
    </row>
    <row r="26" spans="1:18" ht="15" customHeight="1">
      <c r="A26" s="22">
        <v>21</v>
      </c>
      <c r="B26" s="23" t="s">
        <v>31</v>
      </c>
      <c r="C26" s="19">
        <v>155806</v>
      </c>
      <c r="D26" s="70">
        <f t="shared" si="0"/>
        <v>0.25900000000000001</v>
      </c>
      <c r="E26" s="19">
        <v>330476</v>
      </c>
      <c r="F26" s="70">
        <f t="shared" si="1"/>
        <v>0.54900000000000004</v>
      </c>
      <c r="G26" s="19">
        <v>97455</v>
      </c>
      <c r="H26" s="76">
        <f t="shared" si="2"/>
        <v>0.16200000000000001</v>
      </c>
      <c r="I26" s="19">
        <v>11189</v>
      </c>
      <c r="J26" s="76">
        <f t="shared" si="3"/>
        <v>1.9E-2</v>
      </c>
      <c r="K26" s="19">
        <f t="shared" si="4"/>
        <v>108644</v>
      </c>
      <c r="L26" s="70">
        <f t="shared" si="5"/>
        <v>0.18</v>
      </c>
      <c r="M26" s="19">
        <v>4992</v>
      </c>
      <c r="N26" s="81">
        <f t="shared" si="6"/>
        <v>8.0000000000000002E-3</v>
      </c>
      <c r="O26" s="57">
        <v>2481</v>
      </c>
      <c r="P26" s="20">
        <v>0</v>
      </c>
      <c r="Q26" s="81">
        <f t="shared" si="7"/>
        <v>4.0000000000000001E-3</v>
      </c>
      <c r="R26" s="24">
        <f t="shared" si="8"/>
        <v>602399</v>
      </c>
    </row>
    <row r="27" spans="1:18" ht="15" customHeight="1">
      <c r="A27" s="22">
        <v>22</v>
      </c>
      <c r="B27" s="23" t="s">
        <v>32</v>
      </c>
      <c r="C27" s="19">
        <v>46881</v>
      </c>
      <c r="D27" s="70">
        <f t="shared" si="0"/>
        <v>0.23499999999999999</v>
      </c>
      <c r="E27" s="19">
        <v>75425</v>
      </c>
      <c r="F27" s="70">
        <f t="shared" si="1"/>
        <v>0.377</v>
      </c>
      <c r="G27" s="19">
        <v>48315</v>
      </c>
      <c r="H27" s="76">
        <f t="shared" si="2"/>
        <v>0.24199999999999999</v>
      </c>
      <c r="I27" s="19">
        <v>17227</v>
      </c>
      <c r="J27" s="76">
        <f t="shared" si="3"/>
        <v>8.5999999999999993E-2</v>
      </c>
      <c r="K27" s="19">
        <f t="shared" si="4"/>
        <v>65542</v>
      </c>
      <c r="L27" s="70">
        <f t="shared" si="5"/>
        <v>0.32800000000000001</v>
      </c>
      <c r="M27" s="19">
        <v>0</v>
      </c>
      <c r="N27" s="81">
        <f t="shared" si="6"/>
        <v>0</v>
      </c>
      <c r="O27" s="57">
        <v>0</v>
      </c>
      <c r="P27" s="20">
        <v>12000</v>
      </c>
      <c r="Q27" s="81">
        <f t="shared" si="7"/>
        <v>0.06</v>
      </c>
      <c r="R27" s="24">
        <f t="shared" si="8"/>
        <v>199848</v>
      </c>
    </row>
    <row r="28" spans="1:18" ht="15" customHeight="1">
      <c r="A28" s="22">
        <v>23</v>
      </c>
      <c r="B28" s="23" t="s">
        <v>33</v>
      </c>
      <c r="C28" s="19">
        <v>41778</v>
      </c>
      <c r="D28" s="70">
        <f t="shared" si="0"/>
        <v>0.28599999999999998</v>
      </c>
      <c r="E28" s="19">
        <v>38418</v>
      </c>
      <c r="F28" s="70">
        <f t="shared" si="1"/>
        <v>0.26300000000000001</v>
      </c>
      <c r="G28" s="19">
        <v>57897</v>
      </c>
      <c r="H28" s="76">
        <f t="shared" si="2"/>
        <v>0.39600000000000002</v>
      </c>
      <c r="I28" s="19">
        <v>8064</v>
      </c>
      <c r="J28" s="76">
        <f t="shared" si="3"/>
        <v>5.5E-2</v>
      </c>
      <c r="K28" s="19">
        <f t="shared" si="4"/>
        <v>65961</v>
      </c>
      <c r="L28" s="70">
        <f t="shared" si="5"/>
        <v>0.45100000000000001</v>
      </c>
      <c r="M28" s="19">
        <v>0</v>
      </c>
      <c r="N28" s="81">
        <f t="shared" si="6"/>
        <v>0</v>
      </c>
      <c r="O28" s="57">
        <v>0</v>
      </c>
      <c r="P28" s="20">
        <v>0</v>
      </c>
      <c r="Q28" s="81">
        <f t="shared" si="7"/>
        <v>0</v>
      </c>
      <c r="R28" s="24">
        <f t="shared" si="8"/>
        <v>146157</v>
      </c>
    </row>
    <row r="29" spans="1:18" ht="15" customHeight="1">
      <c r="A29" s="22">
        <v>24</v>
      </c>
      <c r="B29" s="23" t="s">
        <v>34</v>
      </c>
      <c r="C29" s="19">
        <v>78686</v>
      </c>
      <c r="D29" s="70">
        <f t="shared" si="0"/>
        <v>0.26700000000000002</v>
      </c>
      <c r="E29" s="19">
        <v>130904</v>
      </c>
      <c r="F29" s="70">
        <f t="shared" si="1"/>
        <v>0.44400000000000001</v>
      </c>
      <c r="G29" s="19">
        <v>75031</v>
      </c>
      <c r="H29" s="76">
        <f t="shared" si="2"/>
        <v>0.255</v>
      </c>
      <c r="I29" s="19">
        <v>9159</v>
      </c>
      <c r="J29" s="76">
        <f t="shared" si="3"/>
        <v>3.1E-2</v>
      </c>
      <c r="K29" s="19">
        <f t="shared" si="4"/>
        <v>84190</v>
      </c>
      <c r="L29" s="70">
        <f t="shared" si="5"/>
        <v>0.28599999999999998</v>
      </c>
      <c r="M29" s="19">
        <v>0</v>
      </c>
      <c r="N29" s="81">
        <f t="shared" si="6"/>
        <v>0</v>
      </c>
      <c r="O29" s="57">
        <v>953</v>
      </c>
      <c r="P29" s="20">
        <v>0</v>
      </c>
      <c r="Q29" s="81">
        <f t="shared" si="7"/>
        <v>3.0000000000000001E-3</v>
      </c>
      <c r="R29" s="24">
        <f t="shared" si="8"/>
        <v>294733</v>
      </c>
    </row>
    <row r="30" spans="1:18" ht="15" customHeight="1">
      <c r="A30" s="22">
        <v>25</v>
      </c>
      <c r="B30" s="23" t="s">
        <v>35</v>
      </c>
      <c r="C30" s="19">
        <v>42653</v>
      </c>
      <c r="D30" s="70">
        <f t="shared" si="0"/>
        <v>0.24399999999999999</v>
      </c>
      <c r="E30" s="19">
        <v>56927</v>
      </c>
      <c r="F30" s="70">
        <f t="shared" si="1"/>
        <v>0.32600000000000001</v>
      </c>
      <c r="G30" s="19">
        <v>51008</v>
      </c>
      <c r="H30" s="76">
        <f t="shared" si="2"/>
        <v>0.29199999999999998</v>
      </c>
      <c r="I30" s="19">
        <v>7714</v>
      </c>
      <c r="J30" s="76">
        <f t="shared" si="3"/>
        <v>4.3999999999999997E-2</v>
      </c>
      <c r="K30" s="19">
        <f t="shared" si="4"/>
        <v>58722</v>
      </c>
      <c r="L30" s="70">
        <f t="shared" si="5"/>
        <v>0.33700000000000002</v>
      </c>
      <c r="M30" s="19">
        <v>164</v>
      </c>
      <c r="N30" s="81">
        <f t="shared" si="6"/>
        <v>1E-3</v>
      </c>
      <c r="O30" s="57">
        <v>0</v>
      </c>
      <c r="P30" s="20">
        <v>16000</v>
      </c>
      <c r="Q30" s="81">
        <f t="shared" si="7"/>
        <v>9.1999999999999998E-2</v>
      </c>
      <c r="R30" s="24">
        <f t="shared" si="8"/>
        <v>174466</v>
      </c>
    </row>
    <row r="31" spans="1:18" ht="15" customHeight="1">
      <c r="A31" s="22">
        <v>26</v>
      </c>
      <c r="B31" s="23" t="s">
        <v>36</v>
      </c>
      <c r="C31" s="19">
        <v>11570</v>
      </c>
      <c r="D31" s="70">
        <f t="shared" si="0"/>
        <v>0.108</v>
      </c>
      <c r="E31" s="19">
        <v>48057</v>
      </c>
      <c r="F31" s="70">
        <f t="shared" si="1"/>
        <v>0.44700000000000001</v>
      </c>
      <c r="G31" s="19">
        <v>41839</v>
      </c>
      <c r="H31" s="76">
        <f t="shared" si="2"/>
        <v>0.38900000000000001</v>
      </c>
      <c r="I31" s="19">
        <v>5864</v>
      </c>
      <c r="J31" s="76">
        <f t="shared" si="3"/>
        <v>5.5E-2</v>
      </c>
      <c r="K31" s="19">
        <f t="shared" si="4"/>
        <v>47703</v>
      </c>
      <c r="L31" s="70">
        <f t="shared" si="5"/>
        <v>0.44400000000000001</v>
      </c>
      <c r="M31" s="19">
        <v>95</v>
      </c>
      <c r="N31" s="81">
        <f t="shared" si="6"/>
        <v>1E-3</v>
      </c>
      <c r="O31" s="57">
        <v>41</v>
      </c>
      <c r="P31" s="20">
        <v>0</v>
      </c>
      <c r="Q31" s="81">
        <f t="shared" si="7"/>
        <v>0</v>
      </c>
      <c r="R31" s="24">
        <f t="shared" si="8"/>
        <v>107466</v>
      </c>
    </row>
    <row r="32" spans="1:18" ht="15" customHeight="1">
      <c r="A32" s="22">
        <v>27</v>
      </c>
      <c r="B32" s="23" t="s">
        <v>37</v>
      </c>
      <c r="C32" s="19">
        <v>115559</v>
      </c>
      <c r="D32" s="70">
        <f t="shared" si="0"/>
        <v>0.31</v>
      </c>
      <c r="E32" s="19">
        <v>125834</v>
      </c>
      <c r="F32" s="70">
        <f t="shared" si="1"/>
        <v>0.33800000000000002</v>
      </c>
      <c r="G32" s="19">
        <v>113068</v>
      </c>
      <c r="H32" s="76">
        <f t="shared" si="2"/>
        <v>0.30399999999999999</v>
      </c>
      <c r="I32" s="19">
        <v>17602</v>
      </c>
      <c r="J32" s="76">
        <f t="shared" si="3"/>
        <v>4.7E-2</v>
      </c>
      <c r="K32" s="19">
        <f t="shared" si="4"/>
        <v>130670</v>
      </c>
      <c r="L32" s="70">
        <f t="shared" si="5"/>
        <v>0.35099999999999998</v>
      </c>
      <c r="M32" s="19">
        <v>475</v>
      </c>
      <c r="N32" s="81">
        <f t="shared" si="6"/>
        <v>1E-3</v>
      </c>
      <c r="O32" s="57">
        <v>0</v>
      </c>
      <c r="P32" s="20">
        <v>0</v>
      </c>
      <c r="Q32" s="81">
        <f t="shared" si="7"/>
        <v>0</v>
      </c>
      <c r="R32" s="24">
        <f t="shared" si="8"/>
        <v>372538</v>
      </c>
    </row>
    <row r="33" spans="1:18" ht="15" customHeight="1">
      <c r="A33" s="22">
        <v>28</v>
      </c>
      <c r="B33" s="23" t="s">
        <v>38</v>
      </c>
      <c r="C33" s="19">
        <v>120602</v>
      </c>
      <c r="D33" s="70">
        <f t="shared" si="0"/>
        <v>0.36699999999999999</v>
      </c>
      <c r="E33" s="19">
        <v>117104</v>
      </c>
      <c r="F33" s="70">
        <f t="shared" si="1"/>
        <v>0.35599999999999998</v>
      </c>
      <c r="G33" s="19">
        <v>33378</v>
      </c>
      <c r="H33" s="76">
        <f t="shared" si="2"/>
        <v>0.10199999999999999</v>
      </c>
      <c r="I33" s="19">
        <v>27641</v>
      </c>
      <c r="J33" s="76">
        <f t="shared" si="3"/>
        <v>8.4000000000000005E-2</v>
      </c>
      <c r="K33" s="19">
        <f t="shared" si="4"/>
        <v>61019</v>
      </c>
      <c r="L33" s="70">
        <f t="shared" si="5"/>
        <v>0.186</v>
      </c>
      <c r="M33" s="19">
        <v>0</v>
      </c>
      <c r="N33" s="81">
        <f t="shared" si="6"/>
        <v>0</v>
      </c>
      <c r="O33" s="57">
        <v>30000</v>
      </c>
      <c r="P33" s="20">
        <v>77</v>
      </c>
      <c r="Q33" s="81">
        <f t="shared" si="7"/>
        <v>9.0999999999999998E-2</v>
      </c>
      <c r="R33" s="24">
        <f t="shared" si="8"/>
        <v>328802</v>
      </c>
    </row>
    <row r="34" spans="1:18" ht="15" customHeight="1">
      <c r="A34" s="22">
        <v>29</v>
      </c>
      <c r="B34" s="23" t="s">
        <v>39</v>
      </c>
      <c r="C34" s="19">
        <v>30441</v>
      </c>
      <c r="D34" s="70">
        <f t="shared" si="0"/>
        <v>0.17399999999999999</v>
      </c>
      <c r="E34" s="19">
        <v>53246</v>
      </c>
      <c r="F34" s="70">
        <f t="shared" si="1"/>
        <v>0.30399999999999999</v>
      </c>
      <c r="G34" s="19">
        <v>89461</v>
      </c>
      <c r="H34" s="76">
        <f t="shared" si="2"/>
        <v>0.51100000000000001</v>
      </c>
      <c r="I34" s="19">
        <v>1673</v>
      </c>
      <c r="J34" s="76">
        <f t="shared" si="3"/>
        <v>0.01</v>
      </c>
      <c r="K34" s="19">
        <f t="shared" si="4"/>
        <v>91134</v>
      </c>
      <c r="L34" s="70">
        <f t="shared" si="5"/>
        <v>0.52100000000000002</v>
      </c>
      <c r="M34" s="19">
        <v>92</v>
      </c>
      <c r="N34" s="81">
        <f t="shared" si="6"/>
        <v>1E-3</v>
      </c>
      <c r="O34" s="57">
        <v>0</v>
      </c>
      <c r="P34" s="20">
        <v>0</v>
      </c>
      <c r="Q34" s="81">
        <f t="shared" si="7"/>
        <v>0</v>
      </c>
      <c r="R34" s="24">
        <f t="shared" si="8"/>
        <v>174913</v>
      </c>
    </row>
    <row r="35" spans="1:18" ht="15" customHeight="1">
      <c r="A35" s="22">
        <v>30</v>
      </c>
      <c r="B35" s="23" t="s">
        <v>40</v>
      </c>
      <c r="C35" s="19">
        <v>159430</v>
      </c>
      <c r="D35" s="70">
        <f t="shared" si="0"/>
        <v>0.251</v>
      </c>
      <c r="E35" s="19">
        <v>308903</v>
      </c>
      <c r="F35" s="70">
        <f t="shared" si="1"/>
        <v>0.48699999999999999</v>
      </c>
      <c r="G35" s="19">
        <v>115608</v>
      </c>
      <c r="H35" s="76">
        <f t="shared" si="2"/>
        <v>0.182</v>
      </c>
      <c r="I35" s="19">
        <v>12971</v>
      </c>
      <c r="J35" s="76">
        <f t="shared" si="3"/>
        <v>0.02</v>
      </c>
      <c r="K35" s="19">
        <f t="shared" si="4"/>
        <v>128579</v>
      </c>
      <c r="L35" s="70">
        <f t="shared" si="5"/>
        <v>0.20300000000000001</v>
      </c>
      <c r="M35" s="19">
        <v>116</v>
      </c>
      <c r="N35" s="81">
        <f t="shared" si="6"/>
        <v>0</v>
      </c>
      <c r="O35" s="57">
        <v>0</v>
      </c>
      <c r="P35" s="20">
        <v>37154</v>
      </c>
      <c r="Q35" s="81">
        <f t="shared" si="7"/>
        <v>5.8999999999999997E-2</v>
      </c>
      <c r="R35" s="24">
        <f t="shared" si="8"/>
        <v>634182</v>
      </c>
    </row>
    <row r="36" spans="1:18" ht="15" customHeight="1">
      <c r="A36" s="22">
        <v>31</v>
      </c>
      <c r="B36" s="23" t="s">
        <v>41</v>
      </c>
      <c r="C36" s="19">
        <v>81441</v>
      </c>
      <c r="D36" s="70">
        <f t="shared" si="0"/>
        <v>0.26700000000000002</v>
      </c>
      <c r="E36" s="19">
        <v>163680</v>
      </c>
      <c r="F36" s="70">
        <f t="shared" si="1"/>
        <v>0.53600000000000003</v>
      </c>
      <c r="G36" s="19">
        <v>45965</v>
      </c>
      <c r="H36" s="76">
        <f t="shared" si="2"/>
        <v>0.151</v>
      </c>
      <c r="I36" s="19">
        <v>14236</v>
      </c>
      <c r="J36" s="76">
        <f t="shared" si="3"/>
        <v>4.7E-2</v>
      </c>
      <c r="K36" s="19">
        <f t="shared" si="4"/>
        <v>60201</v>
      </c>
      <c r="L36" s="70">
        <f t="shared" si="5"/>
        <v>0.19700000000000001</v>
      </c>
      <c r="M36" s="19">
        <v>0</v>
      </c>
      <c r="N36" s="81">
        <f t="shared" si="6"/>
        <v>0</v>
      </c>
      <c r="O36" s="57">
        <v>0</v>
      </c>
      <c r="P36" s="20">
        <v>0</v>
      </c>
      <c r="Q36" s="81">
        <f t="shared" si="7"/>
        <v>0</v>
      </c>
      <c r="R36" s="24">
        <f t="shared" si="8"/>
        <v>305322</v>
      </c>
    </row>
    <row r="37" spans="1:18" ht="15" customHeight="1">
      <c r="A37" s="22">
        <v>32</v>
      </c>
      <c r="B37" s="23" t="s">
        <v>42</v>
      </c>
      <c r="C37" s="19">
        <v>46157</v>
      </c>
      <c r="D37" s="70">
        <f t="shared" si="0"/>
        <v>0.25900000000000001</v>
      </c>
      <c r="E37" s="19">
        <v>65661</v>
      </c>
      <c r="F37" s="70">
        <f t="shared" si="1"/>
        <v>0.36799999999999999</v>
      </c>
      <c r="G37" s="19">
        <v>64005</v>
      </c>
      <c r="H37" s="76">
        <f t="shared" si="2"/>
        <v>0.35899999999999999</v>
      </c>
      <c r="I37" s="19">
        <v>1260</v>
      </c>
      <c r="J37" s="76">
        <f t="shared" si="3"/>
        <v>7.0000000000000001E-3</v>
      </c>
      <c r="K37" s="19">
        <f t="shared" si="4"/>
        <v>65265</v>
      </c>
      <c r="L37" s="70">
        <f t="shared" si="5"/>
        <v>0.36599999999999999</v>
      </c>
      <c r="M37" s="19">
        <v>1184</v>
      </c>
      <c r="N37" s="81">
        <f t="shared" si="6"/>
        <v>7.0000000000000001E-3</v>
      </c>
      <c r="O37" s="57">
        <v>-26</v>
      </c>
      <c r="P37" s="20">
        <v>0</v>
      </c>
      <c r="Q37" s="81">
        <f t="shared" si="7"/>
        <v>0</v>
      </c>
      <c r="R37" s="24">
        <f t="shared" si="8"/>
        <v>178241</v>
      </c>
    </row>
    <row r="38" spans="1:18" ht="15" customHeight="1">
      <c r="A38" s="22">
        <v>33</v>
      </c>
      <c r="B38" s="23" t="s">
        <v>43</v>
      </c>
      <c r="C38" s="19">
        <v>51459</v>
      </c>
      <c r="D38" s="70">
        <f t="shared" si="0"/>
        <v>0.253</v>
      </c>
      <c r="E38" s="19">
        <v>108506</v>
      </c>
      <c r="F38" s="70">
        <f t="shared" si="1"/>
        <v>0.53300000000000003</v>
      </c>
      <c r="G38" s="19">
        <v>38878</v>
      </c>
      <c r="H38" s="76">
        <f t="shared" si="2"/>
        <v>0.191</v>
      </c>
      <c r="I38" s="19">
        <v>4503</v>
      </c>
      <c r="J38" s="76">
        <f t="shared" si="3"/>
        <v>2.1999999999999999E-2</v>
      </c>
      <c r="K38" s="19">
        <f t="shared" si="4"/>
        <v>43381</v>
      </c>
      <c r="L38" s="70">
        <f t="shared" si="5"/>
        <v>0.21299999999999999</v>
      </c>
      <c r="M38" s="19">
        <v>0</v>
      </c>
      <c r="N38" s="81">
        <f t="shared" si="6"/>
        <v>0</v>
      </c>
      <c r="O38" s="57">
        <v>95</v>
      </c>
      <c r="P38" s="20">
        <v>0</v>
      </c>
      <c r="Q38" s="81">
        <f t="shared" si="7"/>
        <v>0</v>
      </c>
      <c r="R38" s="24">
        <f t="shared" si="8"/>
        <v>203441</v>
      </c>
    </row>
    <row r="39" spans="1:18" ht="15" customHeight="1">
      <c r="A39" s="22">
        <v>34</v>
      </c>
      <c r="B39" s="23" t="s">
        <v>44</v>
      </c>
      <c r="C39" s="19">
        <v>32325</v>
      </c>
      <c r="D39" s="70">
        <f t="shared" si="0"/>
        <v>0.25600000000000001</v>
      </c>
      <c r="E39" s="19">
        <v>54352</v>
      </c>
      <c r="F39" s="70">
        <f t="shared" si="1"/>
        <v>0.43099999999999999</v>
      </c>
      <c r="G39" s="19">
        <v>18384</v>
      </c>
      <c r="H39" s="76">
        <f t="shared" si="2"/>
        <v>0.14599999999999999</v>
      </c>
      <c r="I39" s="19">
        <v>21098</v>
      </c>
      <c r="J39" s="76">
        <f t="shared" si="3"/>
        <v>0.16700000000000001</v>
      </c>
      <c r="K39" s="19">
        <f t="shared" si="4"/>
        <v>39482</v>
      </c>
      <c r="L39" s="70">
        <f t="shared" si="5"/>
        <v>0.313</v>
      </c>
      <c r="M39" s="19">
        <v>0</v>
      </c>
      <c r="N39" s="81">
        <f t="shared" si="6"/>
        <v>0</v>
      </c>
      <c r="O39" s="57">
        <v>0</v>
      </c>
      <c r="P39" s="20">
        <v>0</v>
      </c>
      <c r="Q39" s="81">
        <f t="shared" si="7"/>
        <v>0</v>
      </c>
      <c r="R39" s="24">
        <f t="shared" si="8"/>
        <v>126159</v>
      </c>
    </row>
    <row r="40" spans="1:18" ht="15" customHeight="1">
      <c r="A40" s="22">
        <v>35</v>
      </c>
      <c r="B40" s="23" t="s">
        <v>45</v>
      </c>
      <c r="C40" s="19">
        <v>388826</v>
      </c>
      <c r="D40" s="70">
        <f t="shared" si="0"/>
        <v>0.372</v>
      </c>
      <c r="E40" s="19">
        <v>434103</v>
      </c>
      <c r="F40" s="70">
        <f t="shared" si="1"/>
        <v>0.41499999999999998</v>
      </c>
      <c r="G40" s="19">
        <v>87533</v>
      </c>
      <c r="H40" s="76">
        <f t="shared" si="2"/>
        <v>8.4000000000000005E-2</v>
      </c>
      <c r="I40" s="19">
        <v>9159</v>
      </c>
      <c r="J40" s="76">
        <f t="shared" si="3"/>
        <v>8.9999999999999993E-3</v>
      </c>
      <c r="K40" s="19">
        <f t="shared" si="4"/>
        <v>96692</v>
      </c>
      <c r="L40" s="70">
        <f t="shared" si="5"/>
        <v>9.1999999999999998E-2</v>
      </c>
      <c r="M40" s="19">
        <v>1706</v>
      </c>
      <c r="N40" s="81">
        <f t="shared" si="6"/>
        <v>2E-3</v>
      </c>
      <c r="O40" s="57">
        <v>0</v>
      </c>
      <c r="P40" s="20">
        <v>125000</v>
      </c>
      <c r="Q40" s="81">
        <f t="shared" si="7"/>
        <v>0.11899999999999999</v>
      </c>
      <c r="R40" s="24">
        <f t="shared" si="8"/>
        <v>1046327</v>
      </c>
    </row>
    <row r="41" spans="1:18" ht="15" customHeight="1">
      <c r="A41" s="22">
        <v>36</v>
      </c>
      <c r="B41" s="23" t="s">
        <v>46</v>
      </c>
      <c r="C41" s="19">
        <v>88452</v>
      </c>
      <c r="D41" s="70">
        <f t="shared" si="0"/>
        <v>0.26400000000000001</v>
      </c>
      <c r="E41" s="19">
        <v>181096</v>
      </c>
      <c r="F41" s="70">
        <f t="shared" si="1"/>
        <v>0.54</v>
      </c>
      <c r="G41" s="19">
        <v>52397</v>
      </c>
      <c r="H41" s="76">
        <f t="shared" si="2"/>
        <v>0.156</v>
      </c>
      <c r="I41" s="19">
        <v>13510</v>
      </c>
      <c r="J41" s="76">
        <f t="shared" si="3"/>
        <v>0.04</v>
      </c>
      <c r="K41" s="19">
        <f t="shared" si="4"/>
        <v>65907</v>
      </c>
      <c r="L41" s="70">
        <f t="shared" si="5"/>
        <v>0.19600000000000001</v>
      </c>
      <c r="M41" s="19">
        <v>0</v>
      </c>
      <c r="N41" s="81">
        <f t="shared" si="6"/>
        <v>0</v>
      </c>
      <c r="O41" s="57">
        <v>36</v>
      </c>
      <c r="P41" s="20">
        <v>0</v>
      </c>
      <c r="Q41" s="81">
        <f t="shared" si="7"/>
        <v>0</v>
      </c>
      <c r="R41" s="24">
        <f t="shared" si="8"/>
        <v>335491</v>
      </c>
    </row>
    <row r="42" spans="1:18" s="25" customFormat="1" ht="15" customHeight="1">
      <c r="A42" s="22">
        <v>37</v>
      </c>
      <c r="B42" s="23" t="s">
        <v>47</v>
      </c>
      <c r="C42" s="19">
        <v>34872</v>
      </c>
      <c r="D42" s="70">
        <f t="shared" si="0"/>
        <v>0.18</v>
      </c>
      <c r="E42" s="19">
        <v>86618</v>
      </c>
      <c r="F42" s="70">
        <f t="shared" si="1"/>
        <v>0.44700000000000001</v>
      </c>
      <c r="G42" s="19">
        <v>67410</v>
      </c>
      <c r="H42" s="76">
        <f t="shared" si="2"/>
        <v>0.34799999999999998</v>
      </c>
      <c r="I42" s="19">
        <v>4765</v>
      </c>
      <c r="J42" s="76">
        <f t="shared" si="3"/>
        <v>2.5000000000000001E-2</v>
      </c>
      <c r="K42" s="19">
        <f t="shared" si="4"/>
        <v>72175</v>
      </c>
      <c r="L42" s="70">
        <f t="shared" si="5"/>
        <v>0.372</v>
      </c>
      <c r="M42" s="19">
        <v>0</v>
      </c>
      <c r="N42" s="81">
        <f t="shared" si="6"/>
        <v>0</v>
      </c>
      <c r="O42" s="57">
        <v>237</v>
      </c>
      <c r="P42" s="20">
        <v>0</v>
      </c>
      <c r="Q42" s="81">
        <f t="shared" si="7"/>
        <v>1E-3</v>
      </c>
      <c r="R42" s="24">
        <f t="shared" si="8"/>
        <v>193902</v>
      </c>
    </row>
    <row r="43" spans="1:18" s="25" customFormat="1" ht="15" customHeight="1">
      <c r="A43" s="22">
        <v>38</v>
      </c>
      <c r="B43" s="23" t="s">
        <v>48</v>
      </c>
      <c r="C43" s="19">
        <v>31082</v>
      </c>
      <c r="D43" s="70">
        <f t="shared" si="0"/>
        <v>0.18</v>
      </c>
      <c r="E43" s="19">
        <v>46464</v>
      </c>
      <c r="F43" s="70">
        <f t="shared" si="1"/>
        <v>0.26900000000000002</v>
      </c>
      <c r="G43" s="19">
        <v>80386</v>
      </c>
      <c r="H43" s="76">
        <f t="shared" si="2"/>
        <v>0.46500000000000002</v>
      </c>
      <c r="I43" s="19">
        <v>14940</v>
      </c>
      <c r="J43" s="76">
        <f t="shared" si="3"/>
        <v>8.5999999999999993E-2</v>
      </c>
      <c r="K43" s="19">
        <f t="shared" si="4"/>
        <v>95326</v>
      </c>
      <c r="L43" s="70">
        <f t="shared" si="5"/>
        <v>0.55100000000000005</v>
      </c>
      <c r="M43" s="19">
        <v>149</v>
      </c>
      <c r="N43" s="81">
        <f t="shared" si="6"/>
        <v>1E-3</v>
      </c>
      <c r="O43" s="57">
        <v>0</v>
      </c>
      <c r="P43" s="20">
        <v>9</v>
      </c>
      <c r="Q43" s="81">
        <f t="shared" si="7"/>
        <v>0</v>
      </c>
      <c r="R43" s="24">
        <f t="shared" si="8"/>
        <v>173030</v>
      </c>
    </row>
    <row r="44" spans="1:18" s="25" customFormat="1" ht="15" customHeight="1" thickBot="1">
      <c r="A44" s="22">
        <v>39</v>
      </c>
      <c r="B44" s="23" t="s">
        <v>49</v>
      </c>
      <c r="C44" s="19">
        <v>92916</v>
      </c>
      <c r="D44" s="71">
        <f t="shared" si="0"/>
        <v>0.253</v>
      </c>
      <c r="E44" s="19">
        <v>148243</v>
      </c>
      <c r="F44" s="71">
        <f t="shared" si="1"/>
        <v>0.40300000000000002</v>
      </c>
      <c r="G44" s="19">
        <v>103077</v>
      </c>
      <c r="H44" s="77">
        <f t="shared" si="2"/>
        <v>0.28000000000000003</v>
      </c>
      <c r="I44" s="19">
        <v>12256</v>
      </c>
      <c r="J44" s="77">
        <f t="shared" si="3"/>
        <v>3.3000000000000002E-2</v>
      </c>
      <c r="K44" s="19">
        <f t="shared" si="4"/>
        <v>115333</v>
      </c>
      <c r="L44" s="71">
        <f t="shared" si="5"/>
        <v>0.314</v>
      </c>
      <c r="M44" s="19">
        <v>0</v>
      </c>
      <c r="N44" s="81">
        <f t="shared" si="6"/>
        <v>0</v>
      </c>
      <c r="O44" s="57">
        <v>653</v>
      </c>
      <c r="P44" s="20">
        <v>10515</v>
      </c>
      <c r="Q44" s="85">
        <f t="shared" si="7"/>
        <v>0.03</v>
      </c>
      <c r="R44" s="26">
        <f t="shared" si="8"/>
        <v>367660</v>
      </c>
    </row>
    <row r="45" spans="1:18" s="30" customFormat="1" ht="14.25" thickTop="1" thickBot="1">
      <c r="A45" s="27" t="s">
        <v>50</v>
      </c>
      <c r="B45" s="28" t="s">
        <v>51</v>
      </c>
      <c r="C45" s="29">
        <f>SUM(C6:C44)</f>
        <v>4035562</v>
      </c>
      <c r="D45" s="72">
        <f t="shared" si="0"/>
        <v>0.28599999999999998</v>
      </c>
      <c r="E45" s="29">
        <f>SUM(E6:E44)</f>
        <v>6133512</v>
      </c>
      <c r="F45" s="72">
        <f t="shared" si="1"/>
        <v>0.435</v>
      </c>
      <c r="G45" s="29">
        <f>SUM(G6:G44)</f>
        <v>2811185</v>
      </c>
      <c r="H45" s="78">
        <f t="shared" si="2"/>
        <v>0.19900000000000001</v>
      </c>
      <c r="I45" s="29">
        <f>SUM(I6:I44)</f>
        <v>592836</v>
      </c>
      <c r="J45" s="78">
        <f t="shared" si="3"/>
        <v>4.2000000000000003E-2</v>
      </c>
      <c r="K45" s="29">
        <f>SUM(K6:K44)</f>
        <v>3404021</v>
      </c>
      <c r="L45" s="72">
        <f t="shared" si="5"/>
        <v>0.24099999999999999</v>
      </c>
      <c r="M45" s="29">
        <f>SUM(M6:M44)</f>
        <v>54579</v>
      </c>
      <c r="N45" s="82">
        <f t="shared" si="6"/>
        <v>4.0000000000000001E-3</v>
      </c>
      <c r="O45" s="58">
        <f>SUM(O6:O44)</f>
        <v>64032</v>
      </c>
      <c r="P45" s="52">
        <f>SUM(P6:P44)</f>
        <v>414761</v>
      </c>
      <c r="Q45" s="86">
        <f t="shared" si="7"/>
        <v>3.4000000000000002E-2</v>
      </c>
      <c r="R45" s="42">
        <f>SUM(R6:R44)</f>
        <v>14106467</v>
      </c>
    </row>
    <row r="46" spans="1:18" ht="15" customHeight="1" thickTop="1">
      <c r="A46" s="22">
        <v>1</v>
      </c>
      <c r="B46" s="23" t="s">
        <v>52</v>
      </c>
      <c r="C46" s="31">
        <v>505712</v>
      </c>
      <c r="D46" s="70">
        <f t="shared" si="0"/>
        <v>0.28599999999999998</v>
      </c>
      <c r="E46" s="31">
        <v>944281</v>
      </c>
      <c r="F46" s="70">
        <f t="shared" si="1"/>
        <v>0.53300000000000003</v>
      </c>
      <c r="G46" s="31">
        <v>101394</v>
      </c>
      <c r="H46" s="76">
        <f t="shared" si="2"/>
        <v>5.7000000000000002E-2</v>
      </c>
      <c r="I46" s="31">
        <v>22349</v>
      </c>
      <c r="J46" s="76">
        <f t="shared" si="3"/>
        <v>1.2999999999999999E-2</v>
      </c>
      <c r="K46" s="31">
        <f t="shared" si="4"/>
        <v>123743</v>
      </c>
      <c r="L46" s="70">
        <f t="shared" si="5"/>
        <v>7.0000000000000007E-2</v>
      </c>
      <c r="M46" s="31">
        <v>10107</v>
      </c>
      <c r="N46" s="83">
        <f t="shared" si="6"/>
        <v>6.0000000000000001E-3</v>
      </c>
      <c r="O46" s="59">
        <v>49062</v>
      </c>
      <c r="P46" s="53">
        <v>138335</v>
      </c>
      <c r="Q46" s="87">
        <f t="shared" si="7"/>
        <v>0.106</v>
      </c>
      <c r="R46" s="62">
        <f t="shared" si="8"/>
        <v>1771240</v>
      </c>
    </row>
    <row r="47" spans="1:18" ht="15" customHeight="1">
      <c r="A47" s="22">
        <v>2</v>
      </c>
      <c r="B47" s="23" t="s">
        <v>53</v>
      </c>
      <c r="C47" s="32">
        <v>877007</v>
      </c>
      <c r="D47" s="70">
        <f t="shared" si="0"/>
        <v>0.42599999999999999</v>
      </c>
      <c r="E47" s="32">
        <v>1077404</v>
      </c>
      <c r="F47" s="70">
        <f t="shared" si="1"/>
        <v>0.52400000000000002</v>
      </c>
      <c r="G47" s="32">
        <v>42272</v>
      </c>
      <c r="H47" s="76">
        <f t="shared" si="2"/>
        <v>2.1000000000000001E-2</v>
      </c>
      <c r="I47" s="32">
        <v>28425</v>
      </c>
      <c r="J47" s="76">
        <f t="shared" si="3"/>
        <v>1.4E-2</v>
      </c>
      <c r="K47" s="32">
        <f t="shared" si="4"/>
        <v>70697</v>
      </c>
      <c r="L47" s="70">
        <f t="shared" si="5"/>
        <v>3.4000000000000002E-2</v>
      </c>
      <c r="M47" s="32">
        <v>9891</v>
      </c>
      <c r="N47" s="84">
        <f t="shared" si="6"/>
        <v>5.0000000000000001E-3</v>
      </c>
      <c r="O47" s="60">
        <v>11128</v>
      </c>
      <c r="P47" s="54">
        <v>11512</v>
      </c>
      <c r="Q47" s="88">
        <f t="shared" si="7"/>
        <v>1.0999999999999999E-2</v>
      </c>
      <c r="R47" s="62">
        <f t="shared" si="8"/>
        <v>2057639</v>
      </c>
    </row>
    <row r="48" spans="1:18" ht="15" customHeight="1">
      <c r="A48" s="22">
        <v>3</v>
      </c>
      <c r="B48" s="23" t="s">
        <v>54</v>
      </c>
      <c r="C48" s="32">
        <v>286004</v>
      </c>
      <c r="D48" s="70">
        <f t="shared" si="0"/>
        <v>0.28999999999999998</v>
      </c>
      <c r="E48" s="32">
        <v>476537</v>
      </c>
      <c r="F48" s="70">
        <f t="shared" si="1"/>
        <v>0.48399999999999999</v>
      </c>
      <c r="G48" s="32">
        <v>190869</v>
      </c>
      <c r="H48" s="76">
        <f t="shared" si="2"/>
        <v>0.19400000000000001</v>
      </c>
      <c r="I48" s="32">
        <v>22955</v>
      </c>
      <c r="J48" s="76">
        <f t="shared" si="3"/>
        <v>2.3E-2</v>
      </c>
      <c r="K48" s="32">
        <f t="shared" si="4"/>
        <v>213824</v>
      </c>
      <c r="L48" s="70">
        <f t="shared" si="5"/>
        <v>0.217</v>
      </c>
      <c r="M48" s="32">
        <v>4375</v>
      </c>
      <c r="N48" s="84">
        <f t="shared" si="6"/>
        <v>4.0000000000000001E-3</v>
      </c>
      <c r="O48" s="60">
        <v>4046</v>
      </c>
      <c r="P48" s="54">
        <v>0</v>
      </c>
      <c r="Q48" s="88">
        <f t="shared" si="7"/>
        <v>4.0000000000000001E-3</v>
      </c>
      <c r="R48" s="62">
        <f t="shared" si="8"/>
        <v>984786</v>
      </c>
    </row>
    <row r="49" spans="1:18" ht="15" customHeight="1">
      <c r="A49" s="22">
        <v>4</v>
      </c>
      <c r="B49" s="23" t="s">
        <v>55</v>
      </c>
      <c r="C49" s="32">
        <v>249288</v>
      </c>
      <c r="D49" s="70">
        <f t="shared" si="0"/>
        <v>0.27900000000000003</v>
      </c>
      <c r="E49" s="32">
        <v>496181</v>
      </c>
      <c r="F49" s="70">
        <f t="shared" si="1"/>
        <v>0.55500000000000005</v>
      </c>
      <c r="G49" s="32">
        <v>127497</v>
      </c>
      <c r="H49" s="76">
        <f t="shared" si="2"/>
        <v>0.14299999999999999</v>
      </c>
      <c r="I49" s="32">
        <v>19971</v>
      </c>
      <c r="J49" s="76">
        <f t="shared" si="3"/>
        <v>2.1999999999999999E-2</v>
      </c>
      <c r="K49" s="32">
        <f t="shared" si="4"/>
        <v>147468</v>
      </c>
      <c r="L49" s="70">
        <f t="shared" si="5"/>
        <v>0.16500000000000001</v>
      </c>
      <c r="M49" s="32">
        <v>233</v>
      </c>
      <c r="N49" s="84">
        <f t="shared" si="6"/>
        <v>0</v>
      </c>
      <c r="O49" s="60">
        <v>1045</v>
      </c>
      <c r="P49" s="54">
        <v>0</v>
      </c>
      <c r="Q49" s="88">
        <f t="shared" si="7"/>
        <v>1E-3</v>
      </c>
      <c r="R49" s="62">
        <f t="shared" si="8"/>
        <v>894215</v>
      </c>
    </row>
    <row r="50" spans="1:18" ht="15" customHeight="1" thickBot="1">
      <c r="A50" s="22">
        <v>5</v>
      </c>
      <c r="B50" s="23" t="s">
        <v>56</v>
      </c>
      <c r="C50" s="32">
        <v>815661</v>
      </c>
      <c r="D50" s="70">
        <f t="shared" si="0"/>
        <v>0.39900000000000002</v>
      </c>
      <c r="E50" s="32">
        <v>979353</v>
      </c>
      <c r="F50" s="70">
        <f t="shared" si="1"/>
        <v>0.47899999999999998</v>
      </c>
      <c r="G50" s="32">
        <v>120215</v>
      </c>
      <c r="H50" s="76">
        <f t="shared" si="2"/>
        <v>5.8999999999999997E-2</v>
      </c>
      <c r="I50" s="32">
        <v>70933</v>
      </c>
      <c r="J50" s="76">
        <f t="shared" si="3"/>
        <v>3.5000000000000003E-2</v>
      </c>
      <c r="K50" s="32">
        <f t="shared" si="4"/>
        <v>191148</v>
      </c>
      <c r="L50" s="70">
        <f t="shared" si="5"/>
        <v>9.4E-2</v>
      </c>
      <c r="M50" s="32">
        <v>16672</v>
      </c>
      <c r="N50" s="84">
        <f t="shared" si="6"/>
        <v>8.0000000000000002E-3</v>
      </c>
      <c r="O50" s="60">
        <v>15415</v>
      </c>
      <c r="P50" s="54">
        <v>24325</v>
      </c>
      <c r="Q50" s="88">
        <f t="shared" si="7"/>
        <v>1.9E-2</v>
      </c>
      <c r="R50" s="62">
        <f t="shared" si="8"/>
        <v>2042574</v>
      </c>
    </row>
    <row r="51" spans="1:18" s="36" customFormat="1" ht="27" thickTop="1" thickBot="1">
      <c r="A51" s="33"/>
      <c r="B51" s="34" t="s">
        <v>57</v>
      </c>
      <c r="C51" s="29">
        <f>SUM(C46:C50)</f>
        <v>2733672</v>
      </c>
      <c r="D51" s="73">
        <f t="shared" si="0"/>
        <v>0.35299999999999998</v>
      </c>
      <c r="E51" s="29">
        <f>SUM(E46:E50)</f>
        <v>3973756</v>
      </c>
      <c r="F51" s="73">
        <f t="shared" si="1"/>
        <v>0.51300000000000001</v>
      </c>
      <c r="G51" s="29">
        <f>SUM(G46:G50)</f>
        <v>582247</v>
      </c>
      <c r="H51" s="79">
        <f t="shared" si="2"/>
        <v>7.4999999999999997E-2</v>
      </c>
      <c r="I51" s="29">
        <f>SUM(I46:I50)</f>
        <v>164633</v>
      </c>
      <c r="J51" s="79">
        <f t="shared" si="3"/>
        <v>2.1000000000000001E-2</v>
      </c>
      <c r="K51" s="29">
        <f>SUM(K46:K50)</f>
        <v>746880</v>
      </c>
      <c r="L51" s="73">
        <f t="shared" si="5"/>
        <v>9.6000000000000002E-2</v>
      </c>
      <c r="M51" s="29">
        <f>SUM(M46:M50)</f>
        <v>41278</v>
      </c>
      <c r="N51" s="82">
        <f t="shared" si="6"/>
        <v>5.0000000000000001E-3</v>
      </c>
      <c r="O51" s="58">
        <f>SUM(O46:O50)</f>
        <v>80696</v>
      </c>
      <c r="P51" s="52">
        <f>SUM(P46:P50)</f>
        <v>174172</v>
      </c>
      <c r="Q51" s="86">
        <f t="shared" si="7"/>
        <v>3.3000000000000002E-2</v>
      </c>
      <c r="R51" s="35">
        <f>SUM(R46:R50)</f>
        <v>7750454</v>
      </c>
    </row>
    <row r="52" spans="1:18" s="25" customFormat="1" ht="15" customHeight="1" thickTop="1" thickBot="1">
      <c r="A52" s="37">
        <v>6</v>
      </c>
      <c r="B52" s="38" t="s">
        <v>58</v>
      </c>
      <c r="C52" s="39">
        <v>2888849</v>
      </c>
      <c r="D52" s="74">
        <f t="shared" si="0"/>
        <v>0.378</v>
      </c>
      <c r="E52" s="39">
        <v>3561024</v>
      </c>
      <c r="F52" s="74">
        <f t="shared" si="1"/>
        <v>0.46600000000000003</v>
      </c>
      <c r="G52" s="39">
        <v>459341</v>
      </c>
      <c r="H52" s="80">
        <f t="shared" si="2"/>
        <v>0.06</v>
      </c>
      <c r="I52" s="39">
        <v>209715</v>
      </c>
      <c r="J52" s="80">
        <f t="shared" si="3"/>
        <v>2.7E-2</v>
      </c>
      <c r="K52" s="39">
        <f t="shared" si="4"/>
        <v>669056</v>
      </c>
      <c r="L52" s="74">
        <f t="shared" si="5"/>
        <v>8.7999999999999995E-2</v>
      </c>
      <c r="M52" s="39">
        <v>40219</v>
      </c>
      <c r="N52" s="85">
        <f t="shared" si="6"/>
        <v>5.0000000000000001E-3</v>
      </c>
      <c r="O52" s="61">
        <v>85008</v>
      </c>
      <c r="P52" s="55">
        <v>396220</v>
      </c>
      <c r="Q52" s="89">
        <f t="shared" si="7"/>
        <v>6.3E-2</v>
      </c>
      <c r="R52" s="66">
        <f t="shared" si="8"/>
        <v>7640376</v>
      </c>
    </row>
    <row r="53" spans="1:18" s="36" customFormat="1" ht="14.25" thickTop="1" thickBot="1">
      <c r="A53" s="33" t="s">
        <v>59</v>
      </c>
      <c r="B53" s="40" t="s">
        <v>60</v>
      </c>
      <c r="C53" s="29">
        <f>C51+C52</f>
        <v>5622521</v>
      </c>
      <c r="D53" s="73">
        <f t="shared" si="0"/>
        <v>0.36499999999999999</v>
      </c>
      <c r="E53" s="29">
        <f>E51+E52</f>
        <v>7534780</v>
      </c>
      <c r="F53" s="73">
        <f t="shared" si="1"/>
        <v>0.49</v>
      </c>
      <c r="G53" s="29">
        <f>G51+G52</f>
        <v>1041588</v>
      </c>
      <c r="H53" s="79">
        <f t="shared" si="2"/>
        <v>6.8000000000000005E-2</v>
      </c>
      <c r="I53" s="29">
        <f>I51+I52</f>
        <v>374348</v>
      </c>
      <c r="J53" s="79">
        <f t="shared" si="3"/>
        <v>2.4E-2</v>
      </c>
      <c r="K53" s="29">
        <f>K51+K52</f>
        <v>1415936</v>
      </c>
      <c r="L53" s="73">
        <f t="shared" si="5"/>
        <v>9.1999999999999998E-2</v>
      </c>
      <c r="M53" s="29">
        <f>M51+M52</f>
        <v>81497</v>
      </c>
      <c r="N53" s="82">
        <f t="shared" si="6"/>
        <v>5.0000000000000001E-3</v>
      </c>
      <c r="O53" s="58">
        <f>O51+O52</f>
        <v>165704</v>
      </c>
      <c r="P53" s="52">
        <f>P51+P52</f>
        <v>570392</v>
      </c>
      <c r="Q53" s="86">
        <f t="shared" si="7"/>
        <v>4.8000000000000001E-2</v>
      </c>
      <c r="R53" s="35">
        <f>R51+R52</f>
        <v>15390830</v>
      </c>
    </row>
    <row r="54" spans="1:18" s="30" customFormat="1" ht="14.25" thickTop="1" thickBot="1">
      <c r="A54" s="27" t="s">
        <v>61</v>
      </c>
      <c r="B54" s="41" t="s">
        <v>62</v>
      </c>
      <c r="C54" s="29">
        <f>C45+C53</f>
        <v>9658083</v>
      </c>
      <c r="D54" s="72">
        <f t="shared" si="0"/>
        <v>0.32700000000000001</v>
      </c>
      <c r="E54" s="29">
        <f>E45+E53</f>
        <v>13668292</v>
      </c>
      <c r="F54" s="72">
        <f t="shared" si="1"/>
        <v>0.46300000000000002</v>
      </c>
      <c r="G54" s="29">
        <f>G45+G53</f>
        <v>3852773</v>
      </c>
      <c r="H54" s="78">
        <f t="shared" si="2"/>
        <v>0.13100000000000001</v>
      </c>
      <c r="I54" s="29">
        <f>I45+I53</f>
        <v>967184</v>
      </c>
      <c r="J54" s="78">
        <f t="shared" si="3"/>
        <v>3.3000000000000002E-2</v>
      </c>
      <c r="K54" s="29">
        <f>K45+K53</f>
        <v>4819957</v>
      </c>
      <c r="L54" s="72">
        <f t="shared" si="5"/>
        <v>0.16300000000000001</v>
      </c>
      <c r="M54" s="29">
        <f>M45+M53</f>
        <v>136076</v>
      </c>
      <c r="N54" s="82">
        <f t="shared" si="6"/>
        <v>5.0000000000000001E-3</v>
      </c>
      <c r="O54" s="58">
        <f>O45+O53</f>
        <v>229736</v>
      </c>
      <c r="P54" s="52">
        <f>P45+P53</f>
        <v>985153</v>
      </c>
      <c r="Q54" s="86">
        <f t="shared" si="7"/>
        <v>4.1000000000000002E-2</v>
      </c>
      <c r="R54" s="42">
        <f>R45+R53</f>
        <v>29497297</v>
      </c>
    </row>
    <row r="55" spans="1:18" s="25" customFormat="1" ht="13.5" thickTop="1">
      <c r="A55" s="1"/>
      <c r="B55" s="1"/>
      <c r="C55" s="1"/>
      <c r="D55" s="43"/>
      <c r="E55" s="1"/>
      <c r="F55" s="43"/>
      <c r="G55" s="1"/>
      <c r="H55" s="43"/>
      <c r="I55" s="1"/>
      <c r="J55" s="43"/>
      <c r="K55" s="1"/>
      <c r="L55" s="43"/>
      <c r="M55" s="1"/>
      <c r="N55" s="1"/>
      <c r="O55" s="1"/>
      <c r="P55" s="1"/>
      <c r="Q55" s="1"/>
      <c r="R55" s="44"/>
    </row>
    <row r="56" spans="1:18" s="25" customFormat="1">
      <c r="A56" s="1"/>
      <c r="B56" s="1"/>
      <c r="D56" s="3"/>
      <c r="E56" s="2"/>
      <c r="F56" s="3"/>
      <c r="G56" s="2"/>
      <c r="H56" s="3"/>
      <c r="I56" s="2"/>
      <c r="J56" s="3"/>
      <c r="K56" s="2"/>
      <c r="L56" s="3"/>
      <c r="M56" s="2"/>
      <c r="N56" s="2"/>
      <c r="O56" s="2"/>
      <c r="P56" s="2"/>
      <c r="Q56" s="2"/>
      <c r="R56" s="45"/>
    </row>
    <row r="57" spans="1:18">
      <c r="G57" s="46"/>
      <c r="P57" s="47"/>
      <c r="Q57" s="47"/>
      <c r="R57" s="48"/>
    </row>
  </sheetData>
  <mergeCells count="12">
    <mergeCell ref="R3:R4"/>
    <mergeCell ref="M3:N3"/>
    <mergeCell ref="Q3:Q4"/>
    <mergeCell ref="A1:R1"/>
    <mergeCell ref="A2:B2"/>
    <mergeCell ref="L2:R2"/>
    <mergeCell ref="A3:A4"/>
    <mergeCell ref="B3:B4"/>
    <mergeCell ref="C3:D3"/>
    <mergeCell ref="E3:F3"/>
    <mergeCell ref="G3:L3"/>
    <mergeCell ref="O3:P3"/>
  </mergeCells>
  <printOptions horizontalCentered="1"/>
  <pageMargins left="0" right="0" top="0" bottom="0.39370078740157483" header="0.31496062992125984" footer="0.31496062992125984"/>
  <pageSetup paperSize="8" scale="87" orientation="landscape" horizontalDpi="4294967295" verticalDpi="4294967295" r:id="rId1"/>
  <headerFooter>
    <oddFooter>&amp;L&amp;10Покрајински секретаријат за финансије, Одсек за фискалне и макроекономске анализе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7"/>
  <sheetViews>
    <sheetView showZeros="0" tabSelected="1" workbookViewId="0">
      <pane xSplit="2" ySplit="5" topLeftCell="C36" activePane="bottomRight" state="frozen"/>
      <selection pane="topRight" activeCell="C1" sqref="C1"/>
      <selection pane="bottomLeft" activeCell="A6" sqref="A6"/>
      <selection pane="bottomRight" activeCell="D4" sqref="D4"/>
    </sheetView>
  </sheetViews>
  <sheetFormatPr defaultRowHeight="12.75"/>
  <cols>
    <col min="1" max="1" width="6.28515625" style="1" customWidth="1"/>
    <col min="2" max="2" width="26.42578125" style="1" customWidth="1"/>
    <col min="3" max="3" width="11.7109375" style="2" customWidth="1"/>
    <col min="4" max="4" width="15.85546875" style="3" customWidth="1"/>
    <col min="5" max="5" width="11.7109375" style="2" customWidth="1"/>
    <col min="6" max="6" width="15.85546875" style="3" customWidth="1"/>
    <col min="7" max="7" width="11.7109375" style="2" customWidth="1"/>
    <col min="8" max="8" width="15.85546875" style="3" customWidth="1"/>
    <col min="9" max="9" width="11.7109375" style="2" customWidth="1"/>
    <col min="10" max="10" width="15.85546875" style="3" customWidth="1"/>
    <col min="11" max="11" width="11.7109375" style="2" customWidth="1"/>
    <col min="12" max="12" width="15.85546875" style="3" customWidth="1"/>
    <col min="13" max="13" width="11.7109375" style="2" customWidth="1"/>
    <col min="14" max="14" width="15.85546875" style="2" customWidth="1"/>
    <col min="15" max="15" width="11.7109375" style="45" customWidth="1"/>
    <col min="16" max="16384" width="9.140625" style="1"/>
  </cols>
  <sheetData>
    <row r="1" spans="1:15" ht="30.75" customHeight="1">
      <c r="A1" s="142" t="s">
        <v>71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</row>
    <row r="2" spans="1:15" ht="15.75">
      <c r="A2" s="143" t="s">
        <v>82</v>
      </c>
      <c r="B2" s="143"/>
      <c r="E2" s="4"/>
      <c r="F2" s="4"/>
      <c r="G2" s="4"/>
      <c r="H2" s="4"/>
      <c r="I2" s="4"/>
      <c r="J2" s="4"/>
      <c r="K2" s="4"/>
      <c r="L2" s="144"/>
      <c r="M2" s="144"/>
      <c r="N2" s="144"/>
      <c r="O2" s="144"/>
    </row>
    <row r="3" spans="1:15" s="5" customFormat="1" ht="27" customHeight="1">
      <c r="A3" s="145" t="s">
        <v>1</v>
      </c>
      <c r="B3" s="145" t="s">
        <v>2</v>
      </c>
      <c r="C3" s="147" t="s">
        <v>3</v>
      </c>
      <c r="D3" s="148"/>
      <c r="E3" s="149" t="s">
        <v>4</v>
      </c>
      <c r="F3" s="148"/>
      <c r="G3" s="150" t="s">
        <v>5</v>
      </c>
      <c r="H3" s="151"/>
      <c r="I3" s="151"/>
      <c r="J3" s="151"/>
      <c r="K3" s="151"/>
      <c r="L3" s="152"/>
      <c r="M3" s="138" t="s">
        <v>64</v>
      </c>
      <c r="N3" s="139"/>
      <c r="O3" s="136" t="s">
        <v>72</v>
      </c>
    </row>
    <row r="4" spans="1:15" s="5" customFormat="1" ht="90" thickBot="1">
      <c r="A4" s="146"/>
      <c r="B4" s="146"/>
      <c r="C4" s="6" t="s">
        <v>69</v>
      </c>
      <c r="D4" s="7" t="s">
        <v>89</v>
      </c>
      <c r="E4" s="8" t="s">
        <v>69</v>
      </c>
      <c r="F4" s="7" t="s">
        <v>89</v>
      </c>
      <c r="G4" s="67" t="s">
        <v>8</v>
      </c>
      <c r="H4" s="63" t="s">
        <v>89</v>
      </c>
      <c r="I4" s="64" t="s">
        <v>9</v>
      </c>
      <c r="J4" s="65" t="s">
        <v>89</v>
      </c>
      <c r="K4" s="10" t="s">
        <v>10</v>
      </c>
      <c r="L4" s="65" t="s">
        <v>89</v>
      </c>
      <c r="M4" s="49" t="s">
        <v>70</v>
      </c>
      <c r="N4" s="65" t="s">
        <v>89</v>
      </c>
      <c r="O4" s="137"/>
    </row>
    <row r="5" spans="1:15" ht="14.25" thickTop="1" thickBot="1">
      <c r="A5" s="11"/>
      <c r="B5" s="11">
        <v>1</v>
      </c>
      <c r="C5" s="12">
        <v>2</v>
      </c>
      <c r="D5" s="13" t="s">
        <v>83</v>
      </c>
      <c r="E5" s="14">
        <v>4</v>
      </c>
      <c r="F5" s="13" t="s">
        <v>84</v>
      </c>
      <c r="G5" s="14">
        <v>6</v>
      </c>
      <c r="H5" s="12" t="s">
        <v>85</v>
      </c>
      <c r="I5" s="12">
        <v>8</v>
      </c>
      <c r="J5" s="12" t="s">
        <v>86</v>
      </c>
      <c r="K5" s="12">
        <v>10</v>
      </c>
      <c r="L5" s="13" t="s">
        <v>87</v>
      </c>
      <c r="M5" s="15">
        <v>12</v>
      </c>
      <c r="N5" s="56" t="s">
        <v>88</v>
      </c>
      <c r="O5" s="16">
        <v>14</v>
      </c>
    </row>
    <row r="6" spans="1:15" s="99" customFormat="1" ht="15" customHeight="1" thickTop="1">
      <c r="A6" s="91">
        <v>1</v>
      </c>
      <c r="B6" s="92" t="s">
        <v>11</v>
      </c>
      <c r="C6" s="93">
        <v>87329</v>
      </c>
      <c r="D6" s="94">
        <f t="shared" ref="D6:D37" si="0">C6/O6</f>
        <v>0.32</v>
      </c>
      <c r="E6" s="93">
        <v>89949</v>
      </c>
      <c r="F6" s="94">
        <f t="shared" ref="F6:F37" si="1">E6/O6</f>
        <v>0.33</v>
      </c>
      <c r="G6" s="93">
        <v>45338</v>
      </c>
      <c r="H6" s="95">
        <f t="shared" ref="H6:H37" si="2">G6/O6</f>
        <v>0.16600000000000001</v>
      </c>
      <c r="I6" s="93">
        <v>49969</v>
      </c>
      <c r="J6" s="95">
        <f t="shared" ref="J6:J37" si="3">I6/O6</f>
        <v>0.183</v>
      </c>
      <c r="K6" s="93">
        <f>G6+I6</f>
        <v>95307</v>
      </c>
      <c r="L6" s="94">
        <f t="shared" ref="L6:L37" si="4">K6/O6</f>
        <v>0.34899999999999998</v>
      </c>
      <c r="M6" s="96">
        <v>239</v>
      </c>
      <c r="N6" s="97">
        <f t="shared" ref="N6:N37" si="5">M6/O6</f>
        <v>1E-3</v>
      </c>
      <c r="O6" s="98">
        <f>C6+E6+K6+M6</f>
        <v>272824</v>
      </c>
    </row>
    <row r="7" spans="1:15" s="99" customFormat="1" ht="15" customHeight="1">
      <c r="A7" s="100">
        <v>2</v>
      </c>
      <c r="B7" s="101" t="s">
        <v>12</v>
      </c>
      <c r="C7" s="93">
        <v>51484</v>
      </c>
      <c r="D7" s="102">
        <f t="shared" si="0"/>
        <v>0.222</v>
      </c>
      <c r="E7" s="93">
        <v>86372</v>
      </c>
      <c r="F7" s="102">
        <f t="shared" si="1"/>
        <v>0.373</v>
      </c>
      <c r="G7" s="93">
        <v>87707</v>
      </c>
      <c r="H7" s="103">
        <f t="shared" si="2"/>
        <v>0.379</v>
      </c>
      <c r="I7" s="93">
        <v>5692</v>
      </c>
      <c r="J7" s="103">
        <f t="shared" si="3"/>
        <v>2.5000000000000001E-2</v>
      </c>
      <c r="K7" s="93">
        <f t="shared" ref="K7:K52" si="6">G7+I7</f>
        <v>93399</v>
      </c>
      <c r="L7" s="102">
        <f t="shared" si="4"/>
        <v>0.40300000000000002</v>
      </c>
      <c r="M7" s="93">
        <v>220</v>
      </c>
      <c r="N7" s="97">
        <f t="shared" si="5"/>
        <v>1E-3</v>
      </c>
      <c r="O7" s="104">
        <f t="shared" ref="O7:O54" si="7">C7+E7+K7+M7</f>
        <v>231475</v>
      </c>
    </row>
    <row r="8" spans="1:15" s="99" customFormat="1" ht="15" customHeight="1">
      <c r="A8" s="100">
        <v>3</v>
      </c>
      <c r="B8" s="101" t="s">
        <v>13</v>
      </c>
      <c r="C8" s="93">
        <v>169720</v>
      </c>
      <c r="D8" s="102">
        <f t="shared" si="0"/>
        <v>0.42</v>
      </c>
      <c r="E8" s="93">
        <v>130824</v>
      </c>
      <c r="F8" s="102">
        <f t="shared" si="1"/>
        <v>0.32400000000000001</v>
      </c>
      <c r="G8" s="93">
        <v>81415</v>
      </c>
      <c r="H8" s="103">
        <f t="shared" si="2"/>
        <v>0.20200000000000001</v>
      </c>
      <c r="I8" s="93">
        <v>20611</v>
      </c>
      <c r="J8" s="103">
        <f t="shared" si="3"/>
        <v>5.0999999999999997E-2</v>
      </c>
      <c r="K8" s="93">
        <f t="shared" si="6"/>
        <v>102026</v>
      </c>
      <c r="L8" s="102">
        <f t="shared" si="4"/>
        <v>0.253</v>
      </c>
      <c r="M8" s="93">
        <v>1075</v>
      </c>
      <c r="N8" s="97">
        <f t="shared" si="5"/>
        <v>3.0000000000000001E-3</v>
      </c>
      <c r="O8" s="104">
        <f t="shared" si="7"/>
        <v>403645</v>
      </c>
    </row>
    <row r="9" spans="1:15" s="99" customFormat="1" ht="15" customHeight="1">
      <c r="A9" s="100">
        <v>4</v>
      </c>
      <c r="B9" s="101" t="s">
        <v>14</v>
      </c>
      <c r="C9" s="93">
        <v>62513</v>
      </c>
      <c r="D9" s="102">
        <f t="shared" si="0"/>
        <v>0.27100000000000002</v>
      </c>
      <c r="E9" s="93">
        <v>100621</v>
      </c>
      <c r="F9" s="102">
        <f t="shared" si="1"/>
        <v>0.437</v>
      </c>
      <c r="G9" s="93">
        <v>58631</v>
      </c>
      <c r="H9" s="103">
        <f t="shared" si="2"/>
        <v>0.254</v>
      </c>
      <c r="I9" s="93">
        <v>8685</v>
      </c>
      <c r="J9" s="103">
        <f t="shared" si="3"/>
        <v>3.7999999999999999E-2</v>
      </c>
      <c r="K9" s="93">
        <f t="shared" si="6"/>
        <v>67316</v>
      </c>
      <c r="L9" s="102">
        <f t="shared" si="4"/>
        <v>0.29199999999999998</v>
      </c>
      <c r="M9" s="93">
        <v>0</v>
      </c>
      <c r="N9" s="97">
        <f t="shared" si="5"/>
        <v>0</v>
      </c>
      <c r="O9" s="104">
        <f t="shared" si="7"/>
        <v>230450</v>
      </c>
    </row>
    <row r="10" spans="1:15" s="99" customFormat="1" ht="15" customHeight="1">
      <c r="A10" s="100">
        <v>5</v>
      </c>
      <c r="B10" s="101" t="s">
        <v>15</v>
      </c>
      <c r="C10" s="93">
        <v>139739</v>
      </c>
      <c r="D10" s="102">
        <f t="shared" si="0"/>
        <v>0.245</v>
      </c>
      <c r="E10" s="93">
        <v>319098</v>
      </c>
      <c r="F10" s="102">
        <f t="shared" si="1"/>
        <v>0.56100000000000005</v>
      </c>
      <c r="G10" s="93">
        <v>102047</v>
      </c>
      <c r="H10" s="103">
        <f t="shared" si="2"/>
        <v>0.17899999999999999</v>
      </c>
      <c r="I10" s="93">
        <v>7948</v>
      </c>
      <c r="J10" s="103">
        <f t="shared" si="3"/>
        <v>1.4E-2</v>
      </c>
      <c r="K10" s="93">
        <f t="shared" si="6"/>
        <v>109995</v>
      </c>
      <c r="L10" s="102">
        <f t="shared" si="4"/>
        <v>0.193</v>
      </c>
      <c r="M10" s="93">
        <v>386</v>
      </c>
      <c r="N10" s="97">
        <f t="shared" si="5"/>
        <v>1E-3</v>
      </c>
      <c r="O10" s="104">
        <f t="shared" si="7"/>
        <v>569218</v>
      </c>
    </row>
    <row r="11" spans="1:15" s="99" customFormat="1" ht="15" customHeight="1">
      <c r="A11" s="100">
        <v>6</v>
      </c>
      <c r="B11" s="101" t="s">
        <v>16</v>
      </c>
      <c r="C11" s="93">
        <v>142900</v>
      </c>
      <c r="D11" s="102">
        <f t="shared" si="0"/>
        <v>0.35299999999999998</v>
      </c>
      <c r="E11" s="93">
        <v>175165</v>
      </c>
      <c r="F11" s="102">
        <f t="shared" si="1"/>
        <v>0.432</v>
      </c>
      <c r="G11" s="93">
        <v>79209</v>
      </c>
      <c r="H11" s="103">
        <f t="shared" si="2"/>
        <v>0.19500000000000001</v>
      </c>
      <c r="I11" s="93">
        <v>7533</v>
      </c>
      <c r="J11" s="103">
        <f t="shared" si="3"/>
        <v>1.9E-2</v>
      </c>
      <c r="K11" s="93">
        <f t="shared" si="6"/>
        <v>86742</v>
      </c>
      <c r="L11" s="102">
        <f t="shared" si="4"/>
        <v>0.214</v>
      </c>
      <c r="M11" s="93">
        <v>364</v>
      </c>
      <c r="N11" s="97">
        <f t="shared" si="5"/>
        <v>1E-3</v>
      </c>
      <c r="O11" s="104">
        <f t="shared" si="7"/>
        <v>405171</v>
      </c>
    </row>
    <row r="12" spans="1:15" s="99" customFormat="1" ht="15" customHeight="1">
      <c r="A12" s="100">
        <v>7</v>
      </c>
      <c r="B12" s="101" t="s">
        <v>17</v>
      </c>
      <c r="C12" s="93">
        <v>56949</v>
      </c>
      <c r="D12" s="102">
        <f t="shared" si="0"/>
        <v>0.24399999999999999</v>
      </c>
      <c r="E12" s="93">
        <v>97380</v>
      </c>
      <c r="F12" s="102">
        <f t="shared" si="1"/>
        <v>0.41699999999999998</v>
      </c>
      <c r="G12" s="93">
        <v>58383</v>
      </c>
      <c r="H12" s="103">
        <f t="shared" si="2"/>
        <v>0.25</v>
      </c>
      <c r="I12" s="93">
        <v>19017</v>
      </c>
      <c r="J12" s="103">
        <f t="shared" si="3"/>
        <v>8.1000000000000003E-2</v>
      </c>
      <c r="K12" s="93">
        <f t="shared" si="6"/>
        <v>77400</v>
      </c>
      <c r="L12" s="102">
        <f t="shared" si="4"/>
        <v>0.33100000000000002</v>
      </c>
      <c r="M12" s="93">
        <v>1859</v>
      </c>
      <c r="N12" s="97">
        <f t="shared" si="5"/>
        <v>8.0000000000000002E-3</v>
      </c>
      <c r="O12" s="104">
        <f t="shared" si="7"/>
        <v>233588</v>
      </c>
    </row>
    <row r="13" spans="1:15" s="99" customFormat="1" ht="15" customHeight="1">
      <c r="A13" s="100">
        <v>8</v>
      </c>
      <c r="B13" s="101" t="s">
        <v>18</v>
      </c>
      <c r="C13" s="93">
        <v>25070</v>
      </c>
      <c r="D13" s="102">
        <f t="shared" si="0"/>
        <v>0.13800000000000001</v>
      </c>
      <c r="E13" s="93">
        <v>56300</v>
      </c>
      <c r="F13" s="102">
        <f t="shared" si="1"/>
        <v>0.309</v>
      </c>
      <c r="G13" s="93">
        <v>100222</v>
      </c>
      <c r="H13" s="103">
        <f t="shared" si="2"/>
        <v>0.55000000000000004</v>
      </c>
      <c r="I13" s="93">
        <v>732</v>
      </c>
      <c r="J13" s="103">
        <f t="shared" si="3"/>
        <v>4.0000000000000001E-3</v>
      </c>
      <c r="K13" s="93">
        <f t="shared" si="6"/>
        <v>100954</v>
      </c>
      <c r="L13" s="102">
        <f t="shared" si="4"/>
        <v>0.55400000000000005</v>
      </c>
      <c r="M13" s="93">
        <v>0</v>
      </c>
      <c r="N13" s="97">
        <f t="shared" si="5"/>
        <v>0</v>
      </c>
      <c r="O13" s="104">
        <f t="shared" si="7"/>
        <v>182324</v>
      </c>
    </row>
    <row r="14" spans="1:15" s="99" customFormat="1" ht="15" customHeight="1">
      <c r="A14" s="100">
        <v>9</v>
      </c>
      <c r="B14" s="101" t="s">
        <v>19</v>
      </c>
      <c r="C14" s="93">
        <v>65181</v>
      </c>
      <c r="D14" s="102">
        <f t="shared" si="0"/>
        <v>0.35899999999999999</v>
      </c>
      <c r="E14" s="93">
        <v>83445</v>
      </c>
      <c r="F14" s="102">
        <f t="shared" si="1"/>
        <v>0.45900000000000002</v>
      </c>
      <c r="G14" s="93">
        <v>24314</v>
      </c>
      <c r="H14" s="103">
        <f t="shared" si="2"/>
        <v>0.13400000000000001</v>
      </c>
      <c r="I14" s="93">
        <v>8833</v>
      </c>
      <c r="J14" s="103">
        <f t="shared" si="3"/>
        <v>4.9000000000000002E-2</v>
      </c>
      <c r="K14" s="93">
        <f t="shared" si="6"/>
        <v>33147</v>
      </c>
      <c r="L14" s="102">
        <f t="shared" si="4"/>
        <v>0.182</v>
      </c>
      <c r="M14" s="93">
        <v>0</v>
      </c>
      <c r="N14" s="97">
        <f t="shared" si="5"/>
        <v>0</v>
      </c>
      <c r="O14" s="104">
        <f t="shared" si="7"/>
        <v>181773</v>
      </c>
    </row>
    <row r="15" spans="1:15" s="99" customFormat="1" ht="15" customHeight="1">
      <c r="A15" s="100">
        <v>10</v>
      </c>
      <c r="B15" s="101" t="s">
        <v>20</v>
      </c>
      <c r="C15" s="93">
        <v>165791</v>
      </c>
      <c r="D15" s="102">
        <f t="shared" si="0"/>
        <v>0.373</v>
      </c>
      <c r="E15" s="93">
        <v>189257</v>
      </c>
      <c r="F15" s="102">
        <f t="shared" si="1"/>
        <v>0.42599999999999999</v>
      </c>
      <c r="G15" s="93">
        <v>77313</v>
      </c>
      <c r="H15" s="103">
        <f t="shared" si="2"/>
        <v>0.17399999999999999</v>
      </c>
      <c r="I15" s="93">
        <v>12082</v>
      </c>
      <c r="J15" s="103">
        <f t="shared" si="3"/>
        <v>2.7E-2</v>
      </c>
      <c r="K15" s="93">
        <f t="shared" si="6"/>
        <v>89395</v>
      </c>
      <c r="L15" s="102">
        <f t="shared" si="4"/>
        <v>0.20100000000000001</v>
      </c>
      <c r="M15" s="93">
        <v>114</v>
      </c>
      <c r="N15" s="97">
        <f t="shared" si="5"/>
        <v>0</v>
      </c>
      <c r="O15" s="104">
        <f t="shared" si="7"/>
        <v>444557</v>
      </c>
    </row>
    <row r="16" spans="1:15" s="99" customFormat="1" ht="15" customHeight="1">
      <c r="A16" s="100">
        <v>11</v>
      </c>
      <c r="B16" s="101" t="s">
        <v>21</v>
      </c>
      <c r="C16" s="93">
        <v>134355</v>
      </c>
      <c r="D16" s="102">
        <f t="shared" si="0"/>
        <v>0.28999999999999998</v>
      </c>
      <c r="E16" s="93">
        <v>241281</v>
      </c>
      <c r="F16" s="102">
        <f t="shared" si="1"/>
        <v>0.52100000000000002</v>
      </c>
      <c r="G16" s="93">
        <v>83013</v>
      </c>
      <c r="H16" s="103">
        <f t="shared" si="2"/>
        <v>0.17899999999999999</v>
      </c>
      <c r="I16" s="93">
        <v>4268</v>
      </c>
      <c r="J16" s="103">
        <f t="shared" si="3"/>
        <v>8.9999999999999993E-3</v>
      </c>
      <c r="K16" s="93">
        <f t="shared" si="6"/>
        <v>87281</v>
      </c>
      <c r="L16" s="102">
        <f t="shared" si="4"/>
        <v>0.189</v>
      </c>
      <c r="M16" s="93">
        <v>0</v>
      </c>
      <c r="N16" s="97">
        <f t="shared" si="5"/>
        <v>0</v>
      </c>
      <c r="O16" s="104">
        <f t="shared" si="7"/>
        <v>462917</v>
      </c>
    </row>
    <row r="17" spans="1:15" s="99" customFormat="1" ht="15" customHeight="1">
      <c r="A17" s="100">
        <v>12</v>
      </c>
      <c r="B17" s="101" t="s">
        <v>22</v>
      </c>
      <c r="C17" s="93">
        <v>266950</v>
      </c>
      <c r="D17" s="102">
        <f t="shared" si="0"/>
        <v>0.32400000000000001</v>
      </c>
      <c r="E17" s="93">
        <v>428225</v>
      </c>
      <c r="F17" s="102">
        <f t="shared" si="1"/>
        <v>0.52</v>
      </c>
      <c r="G17" s="93">
        <v>77927</v>
      </c>
      <c r="H17" s="103">
        <f t="shared" si="2"/>
        <v>9.5000000000000001E-2</v>
      </c>
      <c r="I17" s="93">
        <v>16202</v>
      </c>
      <c r="J17" s="103">
        <f t="shared" si="3"/>
        <v>0.02</v>
      </c>
      <c r="K17" s="93">
        <f t="shared" si="6"/>
        <v>94129</v>
      </c>
      <c r="L17" s="102">
        <f t="shared" si="4"/>
        <v>0.114</v>
      </c>
      <c r="M17" s="93">
        <v>33794</v>
      </c>
      <c r="N17" s="97">
        <f t="shared" si="5"/>
        <v>4.1000000000000002E-2</v>
      </c>
      <c r="O17" s="104">
        <f t="shared" si="7"/>
        <v>823098</v>
      </c>
    </row>
    <row r="18" spans="1:15" s="99" customFormat="1" ht="15" customHeight="1">
      <c r="A18" s="100">
        <v>13</v>
      </c>
      <c r="B18" s="101" t="s">
        <v>23</v>
      </c>
      <c r="C18" s="93">
        <v>67723</v>
      </c>
      <c r="D18" s="102">
        <f t="shared" si="0"/>
        <v>0.22700000000000001</v>
      </c>
      <c r="E18" s="93">
        <v>135668</v>
      </c>
      <c r="F18" s="102">
        <f t="shared" si="1"/>
        <v>0.45500000000000002</v>
      </c>
      <c r="G18" s="93">
        <v>90344</v>
      </c>
      <c r="H18" s="103">
        <f t="shared" si="2"/>
        <v>0.30299999999999999</v>
      </c>
      <c r="I18" s="93">
        <v>4292</v>
      </c>
      <c r="J18" s="103">
        <f t="shared" si="3"/>
        <v>1.4E-2</v>
      </c>
      <c r="K18" s="93">
        <f t="shared" si="6"/>
        <v>94636</v>
      </c>
      <c r="L18" s="102">
        <f t="shared" si="4"/>
        <v>0.318</v>
      </c>
      <c r="M18" s="93">
        <v>0</v>
      </c>
      <c r="N18" s="97">
        <f t="shared" si="5"/>
        <v>0</v>
      </c>
      <c r="O18" s="104">
        <f t="shared" si="7"/>
        <v>298027</v>
      </c>
    </row>
    <row r="19" spans="1:15" s="99" customFormat="1" ht="15" customHeight="1">
      <c r="A19" s="100">
        <v>14</v>
      </c>
      <c r="B19" s="101" t="s">
        <v>24</v>
      </c>
      <c r="C19" s="93">
        <v>70308</v>
      </c>
      <c r="D19" s="102">
        <f t="shared" si="0"/>
        <v>0.22700000000000001</v>
      </c>
      <c r="E19" s="93">
        <v>105164</v>
      </c>
      <c r="F19" s="102">
        <f t="shared" si="1"/>
        <v>0.34</v>
      </c>
      <c r="G19" s="93">
        <v>99441</v>
      </c>
      <c r="H19" s="103">
        <f t="shared" si="2"/>
        <v>0.32100000000000001</v>
      </c>
      <c r="I19" s="93">
        <v>34478</v>
      </c>
      <c r="J19" s="103">
        <f t="shared" si="3"/>
        <v>0.111</v>
      </c>
      <c r="K19" s="93">
        <f t="shared" si="6"/>
        <v>133919</v>
      </c>
      <c r="L19" s="102">
        <f t="shared" si="4"/>
        <v>0.433</v>
      </c>
      <c r="M19" s="93">
        <v>0</v>
      </c>
      <c r="N19" s="97">
        <f t="shared" si="5"/>
        <v>0</v>
      </c>
      <c r="O19" s="104">
        <f t="shared" si="7"/>
        <v>309391</v>
      </c>
    </row>
    <row r="20" spans="1:15" s="99" customFormat="1" ht="15" customHeight="1">
      <c r="A20" s="100">
        <v>15</v>
      </c>
      <c r="B20" s="101" t="s">
        <v>25</v>
      </c>
      <c r="C20" s="93">
        <v>262653</v>
      </c>
      <c r="D20" s="102">
        <f t="shared" si="0"/>
        <v>0.34100000000000003</v>
      </c>
      <c r="E20" s="93">
        <v>325563</v>
      </c>
      <c r="F20" s="102">
        <f t="shared" si="1"/>
        <v>0.42299999999999999</v>
      </c>
      <c r="G20" s="93">
        <v>71201</v>
      </c>
      <c r="H20" s="103">
        <f t="shared" si="2"/>
        <v>9.2999999999999999E-2</v>
      </c>
      <c r="I20" s="93">
        <v>109660</v>
      </c>
      <c r="J20" s="103">
        <f t="shared" si="3"/>
        <v>0.14299999999999999</v>
      </c>
      <c r="K20" s="93">
        <f t="shared" si="6"/>
        <v>180861</v>
      </c>
      <c r="L20" s="102">
        <f t="shared" si="4"/>
        <v>0.23499999999999999</v>
      </c>
      <c r="M20" s="93">
        <v>308</v>
      </c>
      <c r="N20" s="97">
        <f t="shared" si="5"/>
        <v>0</v>
      </c>
      <c r="O20" s="104">
        <f t="shared" si="7"/>
        <v>769385</v>
      </c>
    </row>
    <row r="21" spans="1:15" s="99" customFormat="1" ht="15" customHeight="1">
      <c r="A21" s="100">
        <v>16</v>
      </c>
      <c r="B21" s="101" t="s">
        <v>26</v>
      </c>
      <c r="C21" s="93">
        <v>47089</v>
      </c>
      <c r="D21" s="102">
        <f t="shared" si="0"/>
        <v>0.27200000000000002</v>
      </c>
      <c r="E21" s="93">
        <v>56387</v>
      </c>
      <c r="F21" s="102">
        <f t="shared" si="1"/>
        <v>0.32600000000000001</v>
      </c>
      <c r="G21" s="93">
        <v>43025</v>
      </c>
      <c r="H21" s="103">
        <f t="shared" si="2"/>
        <v>0.248</v>
      </c>
      <c r="I21" s="93">
        <v>25334</v>
      </c>
      <c r="J21" s="103">
        <f t="shared" si="3"/>
        <v>0.14599999999999999</v>
      </c>
      <c r="K21" s="93">
        <f t="shared" si="6"/>
        <v>68359</v>
      </c>
      <c r="L21" s="102">
        <f t="shared" si="4"/>
        <v>0.39500000000000002</v>
      </c>
      <c r="M21" s="93">
        <v>1364</v>
      </c>
      <c r="N21" s="97">
        <f t="shared" si="5"/>
        <v>8.0000000000000002E-3</v>
      </c>
      <c r="O21" s="104">
        <f t="shared" si="7"/>
        <v>173199</v>
      </c>
    </row>
    <row r="22" spans="1:15" s="99" customFormat="1" ht="15" customHeight="1">
      <c r="A22" s="100">
        <v>17</v>
      </c>
      <c r="B22" s="101" t="s">
        <v>27</v>
      </c>
      <c r="C22" s="93">
        <v>122997</v>
      </c>
      <c r="D22" s="102">
        <f t="shared" si="0"/>
        <v>0.34899999999999998</v>
      </c>
      <c r="E22" s="93">
        <v>183893</v>
      </c>
      <c r="F22" s="102">
        <f t="shared" si="1"/>
        <v>0.52100000000000002</v>
      </c>
      <c r="G22" s="93">
        <v>35389</v>
      </c>
      <c r="H22" s="103">
        <f t="shared" si="2"/>
        <v>0.1</v>
      </c>
      <c r="I22" s="93">
        <v>6951</v>
      </c>
      <c r="J22" s="103">
        <f t="shared" si="3"/>
        <v>0.02</v>
      </c>
      <c r="K22" s="93">
        <f t="shared" si="6"/>
        <v>42340</v>
      </c>
      <c r="L22" s="102">
        <f t="shared" si="4"/>
        <v>0.12</v>
      </c>
      <c r="M22" s="93">
        <v>3435</v>
      </c>
      <c r="N22" s="97">
        <f t="shared" si="5"/>
        <v>0.01</v>
      </c>
      <c r="O22" s="104">
        <f t="shared" si="7"/>
        <v>352665</v>
      </c>
    </row>
    <row r="23" spans="1:15" s="99" customFormat="1" ht="15" customHeight="1">
      <c r="A23" s="100">
        <v>18</v>
      </c>
      <c r="B23" s="101" t="s">
        <v>28</v>
      </c>
      <c r="C23" s="93">
        <v>304903</v>
      </c>
      <c r="D23" s="102">
        <f t="shared" si="0"/>
        <v>0.33100000000000002</v>
      </c>
      <c r="E23" s="93">
        <v>507544</v>
      </c>
      <c r="F23" s="102">
        <f t="shared" si="1"/>
        <v>0.55100000000000005</v>
      </c>
      <c r="G23" s="93">
        <v>90734</v>
      </c>
      <c r="H23" s="103">
        <f t="shared" si="2"/>
        <v>9.9000000000000005E-2</v>
      </c>
      <c r="I23" s="93">
        <v>17666</v>
      </c>
      <c r="J23" s="103">
        <f t="shared" si="3"/>
        <v>1.9E-2</v>
      </c>
      <c r="K23" s="93">
        <f t="shared" si="6"/>
        <v>108400</v>
      </c>
      <c r="L23" s="102">
        <f t="shared" si="4"/>
        <v>0.11799999999999999</v>
      </c>
      <c r="M23" s="93">
        <v>0</v>
      </c>
      <c r="N23" s="97">
        <f t="shared" si="5"/>
        <v>0</v>
      </c>
      <c r="O23" s="104">
        <f t="shared" si="7"/>
        <v>920847</v>
      </c>
    </row>
    <row r="24" spans="1:15" s="99" customFormat="1" ht="15" customHeight="1">
      <c r="A24" s="100">
        <v>19</v>
      </c>
      <c r="B24" s="101" t="s">
        <v>29</v>
      </c>
      <c r="C24" s="93">
        <v>57346</v>
      </c>
      <c r="D24" s="102">
        <f t="shared" si="0"/>
        <v>0.21299999999999999</v>
      </c>
      <c r="E24" s="93">
        <v>90628</v>
      </c>
      <c r="F24" s="102">
        <f t="shared" si="1"/>
        <v>0.33700000000000002</v>
      </c>
      <c r="G24" s="93">
        <v>112718</v>
      </c>
      <c r="H24" s="103">
        <f t="shared" si="2"/>
        <v>0.41899999999999998</v>
      </c>
      <c r="I24" s="93">
        <v>6701</v>
      </c>
      <c r="J24" s="103">
        <f t="shared" si="3"/>
        <v>2.5000000000000001E-2</v>
      </c>
      <c r="K24" s="93">
        <f t="shared" si="6"/>
        <v>119419</v>
      </c>
      <c r="L24" s="102">
        <f t="shared" si="4"/>
        <v>0.44400000000000001</v>
      </c>
      <c r="M24" s="93">
        <v>1542</v>
      </c>
      <c r="N24" s="97">
        <f t="shared" si="5"/>
        <v>6.0000000000000001E-3</v>
      </c>
      <c r="O24" s="104">
        <f t="shared" si="7"/>
        <v>268935</v>
      </c>
    </row>
    <row r="25" spans="1:15" s="99" customFormat="1" ht="15" customHeight="1">
      <c r="A25" s="100">
        <v>20</v>
      </c>
      <c r="B25" s="101" t="s">
        <v>30</v>
      </c>
      <c r="C25" s="93">
        <v>83626</v>
      </c>
      <c r="D25" s="102">
        <f t="shared" si="0"/>
        <v>0.23</v>
      </c>
      <c r="E25" s="93">
        <v>156731</v>
      </c>
      <c r="F25" s="102">
        <f t="shared" si="1"/>
        <v>0.43</v>
      </c>
      <c r="G25" s="93">
        <v>111719</v>
      </c>
      <c r="H25" s="103">
        <f t="shared" si="2"/>
        <v>0.307</v>
      </c>
      <c r="I25" s="93">
        <v>11351</v>
      </c>
      <c r="J25" s="103">
        <f t="shared" si="3"/>
        <v>3.1E-2</v>
      </c>
      <c r="K25" s="93">
        <f t="shared" si="6"/>
        <v>123070</v>
      </c>
      <c r="L25" s="102">
        <f t="shared" si="4"/>
        <v>0.33800000000000002</v>
      </c>
      <c r="M25" s="93">
        <v>906</v>
      </c>
      <c r="N25" s="97">
        <f t="shared" si="5"/>
        <v>2E-3</v>
      </c>
      <c r="O25" s="104">
        <f t="shared" si="7"/>
        <v>364333</v>
      </c>
    </row>
    <row r="26" spans="1:15" s="99" customFormat="1" ht="15" customHeight="1">
      <c r="A26" s="100">
        <v>21</v>
      </c>
      <c r="B26" s="101" t="s">
        <v>31</v>
      </c>
      <c r="C26" s="93">
        <v>155806</v>
      </c>
      <c r="D26" s="102">
        <f t="shared" si="0"/>
        <v>0.26</v>
      </c>
      <c r="E26" s="93">
        <v>330476</v>
      </c>
      <c r="F26" s="102">
        <f t="shared" si="1"/>
        <v>0.55100000000000005</v>
      </c>
      <c r="G26" s="93">
        <v>97455</v>
      </c>
      <c r="H26" s="103">
        <f t="shared" si="2"/>
        <v>0.16200000000000001</v>
      </c>
      <c r="I26" s="93">
        <v>11189</v>
      </c>
      <c r="J26" s="103">
        <f t="shared" si="3"/>
        <v>1.9E-2</v>
      </c>
      <c r="K26" s="93">
        <f t="shared" si="6"/>
        <v>108644</v>
      </c>
      <c r="L26" s="102">
        <f t="shared" si="4"/>
        <v>0.18099999999999999</v>
      </c>
      <c r="M26" s="93">
        <v>4992</v>
      </c>
      <c r="N26" s="97">
        <f t="shared" si="5"/>
        <v>8.0000000000000002E-3</v>
      </c>
      <c r="O26" s="104">
        <f t="shared" si="7"/>
        <v>599918</v>
      </c>
    </row>
    <row r="27" spans="1:15" s="99" customFormat="1" ht="15" customHeight="1">
      <c r="A27" s="100">
        <v>22</v>
      </c>
      <c r="B27" s="101" t="s">
        <v>32</v>
      </c>
      <c r="C27" s="93">
        <v>46881</v>
      </c>
      <c r="D27" s="102">
        <f t="shared" si="0"/>
        <v>0.25</v>
      </c>
      <c r="E27" s="93">
        <v>75425</v>
      </c>
      <c r="F27" s="102">
        <f t="shared" si="1"/>
        <v>0.40200000000000002</v>
      </c>
      <c r="G27" s="93">
        <v>48315</v>
      </c>
      <c r="H27" s="103">
        <f t="shared" si="2"/>
        <v>0.25700000000000001</v>
      </c>
      <c r="I27" s="93">
        <v>17227</v>
      </c>
      <c r="J27" s="103">
        <f t="shared" si="3"/>
        <v>9.1999999999999998E-2</v>
      </c>
      <c r="K27" s="93">
        <f t="shared" si="6"/>
        <v>65542</v>
      </c>
      <c r="L27" s="102">
        <f t="shared" si="4"/>
        <v>0.34899999999999998</v>
      </c>
      <c r="M27" s="93">
        <v>0</v>
      </c>
      <c r="N27" s="97">
        <f t="shared" si="5"/>
        <v>0</v>
      </c>
      <c r="O27" s="104">
        <f t="shared" si="7"/>
        <v>187848</v>
      </c>
    </row>
    <row r="28" spans="1:15" s="99" customFormat="1" ht="15" customHeight="1">
      <c r="A28" s="100">
        <v>23</v>
      </c>
      <c r="B28" s="101" t="s">
        <v>33</v>
      </c>
      <c r="C28" s="93">
        <v>41778</v>
      </c>
      <c r="D28" s="102">
        <f t="shared" si="0"/>
        <v>0.28599999999999998</v>
      </c>
      <c r="E28" s="93">
        <v>38418</v>
      </c>
      <c r="F28" s="102">
        <f t="shared" si="1"/>
        <v>0.26300000000000001</v>
      </c>
      <c r="G28" s="93">
        <v>57897</v>
      </c>
      <c r="H28" s="103">
        <f t="shared" si="2"/>
        <v>0.39600000000000002</v>
      </c>
      <c r="I28" s="93">
        <v>8064</v>
      </c>
      <c r="J28" s="103">
        <f t="shared" si="3"/>
        <v>5.5E-2</v>
      </c>
      <c r="K28" s="93">
        <f t="shared" si="6"/>
        <v>65961</v>
      </c>
      <c r="L28" s="102">
        <f t="shared" si="4"/>
        <v>0.45100000000000001</v>
      </c>
      <c r="M28" s="93">
        <v>0</v>
      </c>
      <c r="N28" s="97">
        <f t="shared" si="5"/>
        <v>0</v>
      </c>
      <c r="O28" s="104">
        <f t="shared" si="7"/>
        <v>146157</v>
      </c>
    </row>
    <row r="29" spans="1:15" s="99" customFormat="1" ht="15" customHeight="1">
      <c r="A29" s="100">
        <v>24</v>
      </c>
      <c r="B29" s="101" t="s">
        <v>34</v>
      </c>
      <c r="C29" s="93">
        <v>78686</v>
      </c>
      <c r="D29" s="102">
        <f t="shared" si="0"/>
        <v>0.26800000000000002</v>
      </c>
      <c r="E29" s="93">
        <v>130904</v>
      </c>
      <c r="F29" s="102">
        <f t="shared" si="1"/>
        <v>0.44600000000000001</v>
      </c>
      <c r="G29" s="93">
        <v>75031</v>
      </c>
      <c r="H29" s="103">
        <f t="shared" si="2"/>
        <v>0.255</v>
      </c>
      <c r="I29" s="93">
        <v>9159</v>
      </c>
      <c r="J29" s="103">
        <f t="shared" si="3"/>
        <v>3.1E-2</v>
      </c>
      <c r="K29" s="93">
        <f t="shared" si="6"/>
        <v>84190</v>
      </c>
      <c r="L29" s="102">
        <f t="shared" si="4"/>
        <v>0.28699999999999998</v>
      </c>
      <c r="M29" s="93">
        <v>0</v>
      </c>
      <c r="N29" s="97">
        <f t="shared" si="5"/>
        <v>0</v>
      </c>
      <c r="O29" s="104">
        <f t="shared" si="7"/>
        <v>293780</v>
      </c>
    </row>
    <row r="30" spans="1:15" s="99" customFormat="1" ht="15" customHeight="1">
      <c r="A30" s="100">
        <v>25</v>
      </c>
      <c r="B30" s="101" t="s">
        <v>35</v>
      </c>
      <c r="C30" s="93">
        <v>42653</v>
      </c>
      <c r="D30" s="102">
        <f t="shared" si="0"/>
        <v>0.26900000000000002</v>
      </c>
      <c r="E30" s="93">
        <v>56927</v>
      </c>
      <c r="F30" s="102">
        <f t="shared" si="1"/>
        <v>0.35899999999999999</v>
      </c>
      <c r="G30" s="93">
        <v>51008</v>
      </c>
      <c r="H30" s="103">
        <f t="shared" si="2"/>
        <v>0.32200000000000001</v>
      </c>
      <c r="I30" s="93">
        <v>7714</v>
      </c>
      <c r="J30" s="103">
        <f t="shared" si="3"/>
        <v>4.9000000000000002E-2</v>
      </c>
      <c r="K30" s="93">
        <f t="shared" si="6"/>
        <v>58722</v>
      </c>
      <c r="L30" s="102">
        <f t="shared" si="4"/>
        <v>0.371</v>
      </c>
      <c r="M30" s="93">
        <v>164</v>
      </c>
      <c r="N30" s="97">
        <f t="shared" si="5"/>
        <v>1E-3</v>
      </c>
      <c r="O30" s="104">
        <f t="shared" si="7"/>
        <v>158466</v>
      </c>
    </row>
    <row r="31" spans="1:15" s="99" customFormat="1" ht="15" customHeight="1">
      <c r="A31" s="100">
        <v>26</v>
      </c>
      <c r="B31" s="101" t="s">
        <v>36</v>
      </c>
      <c r="C31" s="93">
        <v>11570</v>
      </c>
      <c r="D31" s="102">
        <f t="shared" si="0"/>
        <v>0.108</v>
      </c>
      <c r="E31" s="93">
        <v>48057</v>
      </c>
      <c r="F31" s="102">
        <f t="shared" si="1"/>
        <v>0.44700000000000001</v>
      </c>
      <c r="G31" s="93">
        <v>41839</v>
      </c>
      <c r="H31" s="103">
        <f t="shared" si="2"/>
        <v>0.38900000000000001</v>
      </c>
      <c r="I31" s="93">
        <v>5864</v>
      </c>
      <c r="J31" s="103">
        <f t="shared" si="3"/>
        <v>5.5E-2</v>
      </c>
      <c r="K31" s="93">
        <f t="shared" si="6"/>
        <v>47703</v>
      </c>
      <c r="L31" s="102">
        <f t="shared" si="4"/>
        <v>0.44400000000000001</v>
      </c>
      <c r="M31" s="93">
        <v>95</v>
      </c>
      <c r="N31" s="97">
        <f t="shared" si="5"/>
        <v>1E-3</v>
      </c>
      <c r="O31" s="104">
        <f t="shared" si="7"/>
        <v>107425</v>
      </c>
    </row>
    <row r="32" spans="1:15" s="99" customFormat="1" ht="15" customHeight="1">
      <c r="A32" s="100">
        <v>27</v>
      </c>
      <c r="B32" s="101" t="s">
        <v>37</v>
      </c>
      <c r="C32" s="93">
        <v>115559</v>
      </c>
      <c r="D32" s="102">
        <f t="shared" si="0"/>
        <v>0.31</v>
      </c>
      <c r="E32" s="93">
        <v>125834</v>
      </c>
      <c r="F32" s="102">
        <f t="shared" si="1"/>
        <v>0.33800000000000002</v>
      </c>
      <c r="G32" s="93">
        <v>113068</v>
      </c>
      <c r="H32" s="103">
        <f t="shared" si="2"/>
        <v>0.30399999999999999</v>
      </c>
      <c r="I32" s="93">
        <v>17602</v>
      </c>
      <c r="J32" s="103">
        <f t="shared" si="3"/>
        <v>4.7E-2</v>
      </c>
      <c r="K32" s="93">
        <f t="shared" si="6"/>
        <v>130670</v>
      </c>
      <c r="L32" s="102">
        <f t="shared" si="4"/>
        <v>0.35099999999999998</v>
      </c>
      <c r="M32" s="93">
        <v>475</v>
      </c>
      <c r="N32" s="97">
        <f t="shared" si="5"/>
        <v>1E-3</v>
      </c>
      <c r="O32" s="104">
        <f t="shared" si="7"/>
        <v>372538</v>
      </c>
    </row>
    <row r="33" spans="1:15" s="99" customFormat="1" ht="15" customHeight="1">
      <c r="A33" s="100">
        <v>28</v>
      </c>
      <c r="B33" s="101" t="s">
        <v>38</v>
      </c>
      <c r="C33" s="93">
        <v>120602</v>
      </c>
      <c r="D33" s="102">
        <f t="shared" si="0"/>
        <v>0.40400000000000003</v>
      </c>
      <c r="E33" s="93">
        <v>117104</v>
      </c>
      <c r="F33" s="102">
        <f t="shared" si="1"/>
        <v>0.39200000000000002</v>
      </c>
      <c r="G33" s="93">
        <v>33378</v>
      </c>
      <c r="H33" s="103">
        <f t="shared" si="2"/>
        <v>0.112</v>
      </c>
      <c r="I33" s="93">
        <v>27641</v>
      </c>
      <c r="J33" s="103">
        <f t="shared" si="3"/>
        <v>9.2999999999999999E-2</v>
      </c>
      <c r="K33" s="93">
        <f t="shared" si="6"/>
        <v>61019</v>
      </c>
      <c r="L33" s="102">
        <f t="shared" si="4"/>
        <v>0.20399999999999999</v>
      </c>
      <c r="M33" s="93">
        <v>0</v>
      </c>
      <c r="N33" s="97">
        <f t="shared" si="5"/>
        <v>0</v>
      </c>
      <c r="O33" s="104">
        <f t="shared" si="7"/>
        <v>298725</v>
      </c>
    </row>
    <row r="34" spans="1:15" s="99" customFormat="1" ht="15" customHeight="1">
      <c r="A34" s="100">
        <v>29</v>
      </c>
      <c r="B34" s="101" t="s">
        <v>39</v>
      </c>
      <c r="C34" s="93">
        <v>30441</v>
      </c>
      <c r="D34" s="102">
        <f t="shared" si="0"/>
        <v>0.17399999999999999</v>
      </c>
      <c r="E34" s="93">
        <v>53246</v>
      </c>
      <c r="F34" s="102">
        <f t="shared" si="1"/>
        <v>0.30399999999999999</v>
      </c>
      <c r="G34" s="93">
        <v>89461</v>
      </c>
      <c r="H34" s="103">
        <f t="shared" si="2"/>
        <v>0.51100000000000001</v>
      </c>
      <c r="I34" s="93">
        <v>1673</v>
      </c>
      <c r="J34" s="103">
        <f t="shared" si="3"/>
        <v>0.01</v>
      </c>
      <c r="K34" s="93">
        <f t="shared" si="6"/>
        <v>91134</v>
      </c>
      <c r="L34" s="102">
        <f t="shared" si="4"/>
        <v>0.52100000000000002</v>
      </c>
      <c r="M34" s="93">
        <v>92</v>
      </c>
      <c r="N34" s="97">
        <f t="shared" si="5"/>
        <v>1E-3</v>
      </c>
      <c r="O34" s="104">
        <f t="shared" si="7"/>
        <v>174913</v>
      </c>
    </row>
    <row r="35" spans="1:15" s="99" customFormat="1" ht="15" customHeight="1">
      <c r="A35" s="100">
        <v>30</v>
      </c>
      <c r="B35" s="101" t="s">
        <v>40</v>
      </c>
      <c r="C35" s="93">
        <v>159430</v>
      </c>
      <c r="D35" s="102">
        <f t="shared" si="0"/>
        <v>0.26700000000000002</v>
      </c>
      <c r="E35" s="93">
        <v>308903</v>
      </c>
      <c r="F35" s="102">
        <f t="shared" si="1"/>
        <v>0.51700000000000002</v>
      </c>
      <c r="G35" s="93">
        <v>115608</v>
      </c>
      <c r="H35" s="103">
        <f t="shared" si="2"/>
        <v>0.19400000000000001</v>
      </c>
      <c r="I35" s="93">
        <v>12971</v>
      </c>
      <c r="J35" s="103">
        <f t="shared" si="3"/>
        <v>2.1999999999999999E-2</v>
      </c>
      <c r="K35" s="93">
        <f t="shared" si="6"/>
        <v>128579</v>
      </c>
      <c r="L35" s="102">
        <f t="shared" si="4"/>
        <v>0.215</v>
      </c>
      <c r="M35" s="93">
        <v>116</v>
      </c>
      <c r="N35" s="97">
        <f t="shared" si="5"/>
        <v>0</v>
      </c>
      <c r="O35" s="104">
        <f t="shared" si="7"/>
        <v>597028</v>
      </c>
    </row>
    <row r="36" spans="1:15" s="99" customFormat="1" ht="15" customHeight="1">
      <c r="A36" s="100">
        <v>31</v>
      </c>
      <c r="B36" s="101" t="s">
        <v>41</v>
      </c>
      <c r="C36" s="93">
        <v>81441</v>
      </c>
      <c r="D36" s="102">
        <f t="shared" si="0"/>
        <v>0.26700000000000002</v>
      </c>
      <c r="E36" s="93">
        <v>163680</v>
      </c>
      <c r="F36" s="102">
        <f t="shared" si="1"/>
        <v>0.53600000000000003</v>
      </c>
      <c r="G36" s="93">
        <v>45965</v>
      </c>
      <c r="H36" s="103">
        <f t="shared" si="2"/>
        <v>0.151</v>
      </c>
      <c r="I36" s="93">
        <v>14236</v>
      </c>
      <c r="J36" s="103">
        <f t="shared" si="3"/>
        <v>4.7E-2</v>
      </c>
      <c r="K36" s="93">
        <f t="shared" si="6"/>
        <v>60201</v>
      </c>
      <c r="L36" s="102">
        <f t="shared" si="4"/>
        <v>0.19700000000000001</v>
      </c>
      <c r="M36" s="93">
        <v>0</v>
      </c>
      <c r="N36" s="97">
        <f t="shared" si="5"/>
        <v>0</v>
      </c>
      <c r="O36" s="104">
        <f t="shared" si="7"/>
        <v>305322</v>
      </c>
    </row>
    <row r="37" spans="1:15" s="99" customFormat="1" ht="15" customHeight="1">
      <c r="A37" s="100">
        <v>32</v>
      </c>
      <c r="B37" s="101" t="s">
        <v>42</v>
      </c>
      <c r="C37" s="93">
        <v>46157</v>
      </c>
      <c r="D37" s="102">
        <f t="shared" si="0"/>
        <v>0.25900000000000001</v>
      </c>
      <c r="E37" s="93">
        <v>65661</v>
      </c>
      <c r="F37" s="102">
        <f t="shared" si="1"/>
        <v>0.36799999999999999</v>
      </c>
      <c r="G37" s="93">
        <v>64005</v>
      </c>
      <c r="H37" s="103">
        <f t="shared" si="2"/>
        <v>0.35899999999999999</v>
      </c>
      <c r="I37" s="93">
        <v>1260</v>
      </c>
      <c r="J37" s="103">
        <f t="shared" si="3"/>
        <v>7.0000000000000001E-3</v>
      </c>
      <c r="K37" s="93">
        <f t="shared" si="6"/>
        <v>65265</v>
      </c>
      <c r="L37" s="102">
        <f t="shared" si="4"/>
        <v>0.36599999999999999</v>
      </c>
      <c r="M37" s="93">
        <v>1184</v>
      </c>
      <c r="N37" s="97">
        <f t="shared" si="5"/>
        <v>7.0000000000000001E-3</v>
      </c>
      <c r="O37" s="104">
        <f t="shared" si="7"/>
        <v>178267</v>
      </c>
    </row>
    <row r="38" spans="1:15" s="99" customFormat="1" ht="15" customHeight="1">
      <c r="A38" s="100">
        <v>33</v>
      </c>
      <c r="B38" s="101" t="s">
        <v>43</v>
      </c>
      <c r="C38" s="93">
        <v>51459</v>
      </c>
      <c r="D38" s="102">
        <f t="shared" ref="D38:D54" si="8">C38/O38</f>
        <v>0.253</v>
      </c>
      <c r="E38" s="93">
        <v>108506</v>
      </c>
      <c r="F38" s="102">
        <f t="shared" ref="F38:F54" si="9">E38/O38</f>
        <v>0.53400000000000003</v>
      </c>
      <c r="G38" s="93">
        <v>38878</v>
      </c>
      <c r="H38" s="103">
        <f t="shared" ref="H38:H54" si="10">G38/O38</f>
        <v>0.191</v>
      </c>
      <c r="I38" s="93">
        <v>4503</v>
      </c>
      <c r="J38" s="103">
        <f t="shared" ref="J38:J54" si="11">I38/O38</f>
        <v>2.1999999999999999E-2</v>
      </c>
      <c r="K38" s="93">
        <f t="shared" si="6"/>
        <v>43381</v>
      </c>
      <c r="L38" s="102">
        <f t="shared" ref="L38:L54" si="12">K38/O38</f>
        <v>0.21299999999999999</v>
      </c>
      <c r="M38" s="93">
        <v>0</v>
      </c>
      <c r="N38" s="97">
        <f t="shared" ref="N38:N54" si="13">M38/O38</f>
        <v>0</v>
      </c>
      <c r="O38" s="104">
        <f t="shared" si="7"/>
        <v>203346</v>
      </c>
    </row>
    <row r="39" spans="1:15" s="99" customFormat="1" ht="15" customHeight="1">
      <c r="A39" s="100">
        <v>34</v>
      </c>
      <c r="B39" s="101" t="s">
        <v>44</v>
      </c>
      <c r="C39" s="93">
        <v>32325</v>
      </c>
      <c r="D39" s="102">
        <f t="shared" si="8"/>
        <v>0.25600000000000001</v>
      </c>
      <c r="E39" s="93">
        <v>54352</v>
      </c>
      <c r="F39" s="102">
        <f t="shared" si="9"/>
        <v>0.43099999999999999</v>
      </c>
      <c r="G39" s="93">
        <v>18384</v>
      </c>
      <c r="H39" s="103">
        <f t="shared" si="10"/>
        <v>0.14599999999999999</v>
      </c>
      <c r="I39" s="93">
        <v>21098</v>
      </c>
      <c r="J39" s="103">
        <f t="shared" si="11"/>
        <v>0.16700000000000001</v>
      </c>
      <c r="K39" s="93">
        <f t="shared" si="6"/>
        <v>39482</v>
      </c>
      <c r="L39" s="102">
        <f t="shared" si="12"/>
        <v>0.313</v>
      </c>
      <c r="M39" s="93">
        <v>0</v>
      </c>
      <c r="N39" s="97">
        <f t="shared" si="13"/>
        <v>0</v>
      </c>
      <c r="O39" s="104">
        <f t="shared" si="7"/>
        <v>126159</v>
      </c>
    </row>
    <row r="40" spans="1:15" s="99" customFormat="1" ht="15" customHeight="1">
      <c r="A40" s="100">
        <v>35</v>
      </c>
      <c r="B40" s="101" t="s">
        <v>45</v>
      </c>
      <c r="C40" s="93">
        <v>388826</v>
      </c>
      <c r="D40" s="102">
        <f t="shared" si="8"/>
        <v>0.42199999999999999</v>
      </c>
      <c r="E40" s="93">
        <v>434103</v>
      </c>
      <c r="F40" s="102">
        <f t="shared" si="9"/>
        <v>0.47099999999999997</v>
      </c>
      <c r="G40" s="93">
        <v>87533</v>
      </c>
      <c r="H40" s="103">
        <f t="shared" si="10"/>
        <v>9.5000000000000001E-2</v>
      </c>
      <c r="I40" s="93">
        <v>9159</v>
      </c>
      <c r="J40" s="103">
        <f t="shared" si="11"/>
        <v>0.01</v>
      </c>
      <c r="K40" s="93">
        <f t="shared" si="6"/>
        <v>96692</v>
      </c>
      <c r="L40" s="102">
        <f t="shared" si="12"/>
        <v>0.105</v>
      </c>
      <c r="M40" s="93">
        <v>1706</v>
      </c>
      <c r="N40" s="97">
        <f t="shared" si="13"/>
        <v>2E-3</v>
      </c>
      <c r="O40" s="104">
        <f t="shared" si="7"/>
        <v>921327</v>
      </c>
    </row>
    <row r="41" spans="1:15" s="99" customFormat="1" ht="15" customHeight="1">
      <c r="A41" s="100">
        <v>36</v>
      </c>
      <c r="B41" s="101" t="s">
        <v>46</v>
      </c>
      <c r="C41" s="93">
        <v>88452</v>
      </c>
      <c r="D41" s="102">
        <f t="shared" si="8"/>
        <v>0.26400000000000001</v>
      </c>
      <c r="E41" s="93">
        <v>181096</v>
      </c>
      <c r="F41" s="102">
        <f t="shared" si="9"/>
        <v>0.54</v>
      </c>
      <c r="G41" s="93">
        <v>52397</v>
      </c>
      <c r="H41" s="103">
        <f t="shared" si="10"/>
        <v>0.156</v>
      </c>
      <c r="I41" s="93">
        <v>13510</v>
      </c>
      <c r="J41" s="103">
        <f t="shared" si="11"/>
        <v>0.04</v>
      </c>
      <c r="K41" s="93">
        <f t="shared" si="6"/>
        <v>65907</v>
      </c>
      <c r="L41" s="102">
        <f t="shared" si="12"/>
        <v>0.19600000000000001</v>
      </c>
      <c r="M41" s="93">
        <v>0</v>
      </c>
      <c r="N41" s="97">
        <f t="shared" si="13"/>
        <v>0</v>
      </c>
      <c r="O41" s="104">
        <f t="shared" si="7"/>
        <v>335455</v>
      </c>
    </row>
    <row r="42" spans="1:15" s="105" customFormat="1" ht="15" customHeight="1">
      <c r="A42" s="100">
        <v>37</v>
      </c>
      <c r="B42" s="101" t="s">
        <v>47</v>
      </c>
      <c r="C42" s="93">
        <v>34872</v>
      </c>
      <c r="D42" s="102">
        <f t="shared" si="8"/>
        <v>0.18</v>
      </c>
      <c r="E42" s="93">
        <v>86618</v>
      </c>
      <c r="F42" s="102">
        <f t="shared" si="9"/>
        <v>0.44700000000000001</v>
      </c>
      <c r="G42" s="93">
        <v>67410</v>
      </c>
      <c r="H42" s="103">
        <f t="shared" si="10"/>
        <v>0.34799999999999998</v>
      </c>
      <c r="I42" s="93">
        <v>4765</v>
      </c>
      <c r="J42" s="103">
        <f t="shared" si="11"/>
        <v>2.5000000000000001E-2</v>
      </c>
      <c r="K42" s="93">
        <f t="shared" si="6"/>
        <v>72175</v>
      </c>
      <c r="L42" s="102">
        <f t="shared" si="12"/>
        <v>0.373</v>
      </c>
      <c r="M42" s="93">
        <v>0</v>
      </c>
      <c r="N42" s="97">
        <f t="shared" si="13"/>
        <v>0</v>
      </c>
      <c r="O42" s="104">
        <f t="shared" si="7"/>
        <v>193665</v>
      </c>
    </row>
    <row r="43" spans="1:15" s="105" customFormat="1" ht="15" customHeight="1">
      <c r="A43" s="100">
        <v>38</v>
      </c>
      <c r="B43" s="101" t="s">
        <v>48</v>
      </c>
      <c r="C43" s="93">
        <v>31082</v>
      </c>
      <c r="D43" s="102">
        <f t="shared" si="8"/>
        <v>0.18</v>
      </c>
      <c r="E43" s="93">
        <v>46464</v>
      </c>
      <c r="F43" s="102">
        <f t="shared" si="9"/>
        <v>0.26900000000000002</v>
      </c>
      <c r="G43" s="93">
        <v>80386</v>
      </c>
      <c r="H43" s="103">
        <f t="shared" si="10"/>
        <v>0.46500000000000002</v>
      </c>
      <c r="I43" s="93">
        <v>14940</v>
      </c>
      <c r="J43" s="103">
        <f t="shared" si="11"/>
        <v>8.5999999999999993E-2</v>
      </c>
      <c r="K43" s="93">
        <f t="shared" si="6"/>
        <v>95326</v>
      </c>
      <c r="L43" s="102">
        <f t="shared" si="12"/>
        <v>0.55100000000000005</v>
      </c>
      <c r="M43" s="93">
        <v>149</v>
      </c>
      <c r="N43" s="97">
        <f t="shared" si="13"/>
        <v>1E-3</v>
      </c>
      <c r="O43" s="104">
        <f t="shared" si="7"/>
        <v>173021</v>
      </c>
    </row>
    <row r="44" spans="1:15" s="105" customFormat="1" ht="15" customHeight="1" thickBot="1">
      <c r="A44" s="100">
        <v>39</v>
      </c>
      <c r="B44" s="101" t="s">
        <v>49</v>
      </c>
      <c r="C44" s="93">
        <v>92916</v>
      </c>
      <c r="D44" s="106">
        <f t="shared" si="8"/>
        <v>0.26100000000000001</v>
      </c>
      <c r="E44" s="93">
        <v>148243</v>
      </c>
      <c r="F44" s="106">
        <f t="shared" si="9"/>
        <v>0.41599999999999998</v>
      </c>
      <c r="G44" s="93">
        <v>103077</v>
      </c>
      <c r="H44" s="107">
        <f t="shared" si="10"/>
        <v>0.28899999999999998</v>
      </c>
      <c r="I44" s="93">
        <v>12256</v>
      </c>
      <c r="J44" s="107">
        <f t="shared" si="11"/>
        <v>3.4000000000000002E-2</v>
      </c>
      <c r="K44" s="93">
        <f t="shared" si="6"/>
        <v>115333</v>
      </c>
      <c r="L44" s="106">
        <f t="shared" si="12"/>
        <v>0.32400000000000001</v>
      </c>
      <c r="M44" s="93">
        <v>0</v>
      </c>
      <c r="N44" s="97">
        <f t="shared" si="13"/>
        <v>0</v>
      </c>
      <c r="O44" s="108">
        <f t="shared" si="7"/>
        <v>356492</v>
      </c>
    </row>
    <row r="45" spans="1:15" s="116" customFormat="1" ht="16.5" thickTop="1" thickBot="1">
      <c r="A45" s="109" t="s">
        <v>50</v>
      </c>
      <c r="B45" s="110" t="s">
        <v>51</v>
      </c>
      <c r="C45" s="111">
        <f>SUM(C6:C44)</f>
        <v>4035562</v>
      </c>
      <c r="D45" s="112">
        <f t="shared" si="8"/>
        <v>0.29599999999999999</v>
      </c>
      <c r="E45" s="111">
        <f>SUM(E6:E44)</f>
        <v>6133512</v>
      </c>
      <c r="F45" s="112">
        <f t="shared" si="9"/>
        <v>0.45</v>
      </c>
      <c r="G45" s="111">
        <f>SUM(G6:G44)</f>
        <v>2811185</v>
      </c>
      <c r="H45" s="113">
        <f t="shared" si="10"/>
        <v>0.20599999999999999</v>
      </c>
      <c r="I45" s="111">
        <f>SUM(I6:I44)</f>
        <v>592836</v>
      </c>
      <c r="J45" s="113">
        <f t="shared" si="11"/>
        <v>4.3999999999999997E-2</v>
      </c>
      <c r="K45" s="111">
        <f>SUM(K6:K44)</f>
        <v>3404021</v>
      </c>
      <c r="L45" s="112">
        <f t="shared" si="12"/>
        <v>0.25</v>
      </c>
      <c r="M45" s="111">
        <f>SUM(M6:M44)</f>
        <v>54579</v>
      </c>
      <c r="N45" s="114">
        <f t="shared" si="13"/>
        <v>4.0000000000000001E-3</v>
      </c>
      <c r="O45" s="115">
        <f t="shared" si="7"/>
        <v>13627674</v>
      </c>
    </row>
    <row r="46" spans="1:15" s="99" customFormat="1" ht="15" customHeight="1" thickTop="1">
      <c r="A46" s="100">
        <v>1</v>
      </c>
      <c r="B46" s="101" t="s">
        <v>52</v>
      </c>
      <c r="C46" s="117">
        <v>505712</v>
      </c>
      <c r="D46" s="102">
        <f t="shared" si="8"/>
        <v>0.31900000000000001</v>
      </c>
      <c r="E46" s="117">
        <v>944281</v>
      </c>
      <c r="F46" s="102">
        <f t="shared" si="9"/>
        <v>0.59599999999999997</v>
      </c>
      <c r="G46" s="117">
        <v>101394</v>
      </c>
      <c r="H46" s="103">
        <f t="shared" si="10"/>
        <v>6.4000000000000001E-2</v>
      </c>
      <c r="I46" s="117">
        <v>22349</v>
      </c>
      <c r="J46" s="103">
        <f t="shared" si="11"/>
        <v>1.4E-2</v>
      </c>
      <c r="K46" s="117">
        <f t="shared" si="6"/>
        <v>123743</v>
      </c>
      <c r="L46" s="102">
        <f t="shared" si="12"/>
        <v>7.8E-2</v>
      </c>
      <c r="M46" s="117">
        <v>10107</v>
      </c>
      <c r="N46" s="118">
        <f t="shared" si="13"/>
        <v>6.0000000000000001E-3</v>
      </c>
      <c r="O46" s="104">
        <f t="shared" si="7"/>
        <v>1583843</v>
      </c>
    </row>
    <row r="47" spans="1:15" s="99" customFormat="1" ht="15" customHeight="1">
      <c r="A47" s="100">
        <v>2</v>
      </c>
      <c r="B47" s="101" t="s">
        <v>53</v>
      </c>
      <c r="C47" s="119">
        <v>877007</v>
      </c>
      <c r="D47" s="102">
        <f t="shared" si="8"/>
        <v>0.43099999999999999</v>
      </c>
      <c r="E47" s="119">
        <v>1077404</v>
      </c>
      <c r="F47" s="102">
        <f t="shared" si="9"/>
        <v>0.52900000000000003</v>
      </c>
      <c r="G47" s="119">
        <v>42272</v>
      </c>
      <c r="H47" s="103">
        <f t="shared" si="10"/>
        <v>2.1000000000000001E-2</v>
      </c>
      <c r="I47" s="119">
        <v>28425</v>
      </c>
      <c r="J47" s="103">
        <f t="shared" si="11"/>
        <v>1.4E-2</v>
      </c>
      <c r="K47" s="119">
        <f t="shared" si="6"/>
        <v>70697</v>
      </c>
      <c r="L47" s="102">
        <f t="shared" si="12"/>
        <v>3.5000000000000003E-2</v>
      </c>
      <c r="M47" s="119">
        <v>9891</v>
      </c>
      <c r="N47" s="120">
        <f t="shared" si="13"/>
        <v>5.0000000000000001E-3</v>
      </c>
      <c r="O47" s="104">
        <f t="shared" si="7"/>
        <v>2034999</v>
      </c>
    </row>
    <row r="48" spans="1:15" s="99" customFormat="1" ht="15" customHeight="1">
      <c r="A48" s="100">
        <v>3</v>
      </c>
      <c r="B48" s="101" t="s">
        <v>54</v>
      </c>
      <c r="C48" s="119">
        <v>286004</v>
      </c>
      <c r="D48" s="102">
        <f t="shared" si="8"/>
        <v>0.29199999999999998</v>
      </c>
      <c r="E48" s="119">
        <v>476537</v>
      </c>
      <c r="F48" s="102">
        <f t="shared" si="9"/>
        <v>0.48599999999999999</v>
      </c>
      <c r="G48" s="119">
        <v>190869</v>
      </c>
      <c r="H48" s="103">
        <f t="shared" si="10"/>
        <v>0.19500000000000001</v>
      </c>
      <c r="I48" s="119">
        <v>22955</v>
      </c>
      <c r="J48" s="103">
        <f t="shared" si="11"/>
        <v>2.3E-2</v>
      </c>
      <c r="K48" s="119">
        <f t="shared" si="6"/>
        <v>213824</v>
      </c>
      <c r="L48" s="102">
        <f t="shared" si="12"/>
        <v>0.218</v>
      </c>
      <c r="M48" s="119">
        <v>4375</v>
      </c>
      <c r="N48" s="120">
        <f t="shared" si="13"/>
        <v>4.0000000000000001E-3</v>
      </c>
      <c r="O48" s="104">
        <f t="shared" si="7"/>
        <v>980740</v>
      </c>
    </row>
    <row r="49" spans="1:15" s="99" customFormat="1" ht="15" customHeight="1">
      <c r="A49" s="100">
        <v>4</v>
      </c>
      <c r="B49" s="101" t="s">
        <v>55</v>
      </c>
      <c r="C49" s="119">
        <v>249288</v>
      </c>
      <c r="D49" s="102">
        <f t="shared" si="8"/>
        <v>0.27900000000000003</v>
      </c>
      <c r="E49" s="119">
        <v>496181</v>
      </c>
      <c r="F49" s="102">
        <f t="shared" si="9"/>
        <v>0.55600000000000005</v>
      </c>
      <c r="G49" s="119">
        <v>127497</v>
      </c>
      <c r="H49" s="103">
        <f t="shared" si="10"/>
        <v>0.14299999999999999</v>
      </c>
      <c r="I49" s="119">
        <v>19971</v>
      </c>
      <c r="J49" s="103">
        <f t="shared" si="11"/>
        <v>2.1999999999999999E-2</v>
      </c>
      <c r="K49" s="119">
        <f t="shared" si="6"/>
        <v>147468</v>
      </c>
      <c r="L49" s="102">
        <f t="shared" si="12"/>
        <v>0.16500000000000001</v>
      </c>
      <c r="M49" s="119">
        <v>233</v>
      </c>
      <c r="N49" s="120">
        <f t="shared" si="13"/>
        <v>0</v>
      </c>
      <c r="O49" s="104">
        <f t="shared" si="7"/>
        <v>893170</v>
      </c>
    </row>
    <row r="50" spans="1:15" s="99" customFormat="1" ht="15" customHeight="1" thickBot="1">
      <c r="A50" s="100">
        <v>5</v>
      </c>
      <c r="B50" s="101" t="s">
        <v>56</v>
      </c>
      <c r="C50" s="119">
        <v>815661</v>
      </c>
      <c r="D50" s="102">
        <f t="shared" si="8"/>
        <v>0.40699999999999997</v>
      </c>
      <c r="E50" s="119">
        <v>979353</v>
      </c>
      <c r="F50" s="102">
        <f t="shared" si="9"/>
        <v>0.48899999999999999</v>
      </c>
      <c r="G50" s="119">
        <v>120215</v>
      </c>
      <c r="H50" s="103">
        <f t="shared" si="10"/>
        <v>0.06</v>
      </c>
      <c r="I50" s="119">
        <v>70933</v>
      </c>
      <c r="J50" s="103">
        <f t="shared" si="11"/>
        <v>3.5000000000000003E-2</v>
      </c>
      <c r="K50" s="119">
        <f t="shared" si="6"/>
        <v>191148</v>
      </c>
      <c r="L50" s="102">
        <f t="shared" si="12"/>
        <v>9.5000000000000001E-2</v>
      </c>
      <c r="M50" s="119">
        <v>16672</v>
      </c>
      <c r="N50" s="120">
        <f t="shared" si="13"/>
        <v>8.0000000000000002E-3</v>
      </c>
      <c r="O50" s="104">
        <f t="shared" si="7"/>
        <v>2002834</v>
      </c>
    </row>
    <row r="51" spans="1:15" s="126" customFormat="1" ht="31.5" thickTop="1" thickBot="1">
      <c r="A51" s="121"/>
      <c r="B51" s="122" t="s">
        <v>57</v>
      </c>
      <c r="C51" s="111">
        <f>SUM(C46:C50)</f>
        <v>2733672</v>
      </c>
      <c r="D51" s="123">
        <f t="shared" si="8"/>
        <v>0.36499999999999999</v>
      </c>
      <c r="E51" s="111">
        <f>SUM(E46:E50)</f>
        <v>3973756</v>
      </c>
      <c r="F51" s="123">
        <f t="shared" si="9"/>
        <v>0.53</v>
      </c>
      <c r="G51" s="111">
        <f>SUM(G46:G50)</f>
        <v>582247</v>
      </c>
      <c r="H51" s="124">
        <f t="shared" si="10"/>
        <v>7.8E-2</v>
      </c>
      <c r="I51" s="111">
        <f>SUM(I46:I50)</f>
        <v>164633</v>
      </c>
      <c r="J51" s="124">
        <f t="shared" si="11"/>
        <v>2.1999999999999999E-2</v>
      </c>
      <c r="K51" s="111">
        <f>SUM(K46:K50)</f>
        <v>746880</v>
      </c>
      <c r="L51" s="123">
        <f t="shared" si="12"/>
        <v>0.1</v>
      </c>
      <c r="M51" s="111">
        <f>SUM(M46:M50)</f>
        <v>41278</v>
      </c>
      <c r="N51" s="114">
        <f t="shared" si="13"/>
        <v>6.0000000000000001E-3</v>
      </c>
      <c r="O51" s="125">
        <f t="shared" si="7"/>
        <v>7495586</v>
      </c>
    </row>
    <row r="52" spans="1:15" s="105" customFormat="1" ht="15" customHeight="1" thickTop="1" thickBot="1">
      <c r="A52" s="127">
        <v>6</v>
      </c>
      <c r="B52" s="128" t="s">
        <v>58</v>
      </c>
      <c r="C52" s="129">
        <v>2888849</v>
      </c>
      <c r="D52" s="130">
        <f t="shared" si="8"/>
        <v>0.40400000000000003</v>
      </c>
      <c r="E52" s="129">
        <v>3561024</v>
      </c>
      <c r="F52" s="130">
        <f t="shared" si="9"/>
        <v>0.497</v>
      </c>
      <c r="G52" s="129">
        <v>459341</v>
      </c>
      <c r="H52" s="131">
        <f t="shared" si="10"/>
        <v>6.4000000000000001E-2</v>
      </c>
      <c r="I52" s="129">
        <v>209715</v>
      </c>
      <c r="J52" s="131">
        <f t="shared" si="11"/>
        <v>2.9000000000000001E-2</v>
      </c>
      <c r="K52" s="129">
        <f t="shared" si="6"/>
        <v>669056</v>
      </c>
      <c r="L52" s="130">
        <f t="shared" si="12"/>
        <v>9.2999999999999999E-2</v>
      </c>
      <c r="M52" s="129">
        <v>40219</v>
      </c>
      <c r="N52" s="132">
        <f t="shared" si="13"/>
        <v>6.0000000000000001E-3</v>
      </c>
      <c r="O52" s="133">
        <f t="shared" si="7"/>
        <v>7159148</v>
      </c>
    </row>
    <row r="53" spans="1:15" s="126" customFormat="1" ht="16.5" thickTop="1" thickBot="1">
      <c r="A53" s="121" t="s">
        <v>59</v>
      </c>
      <c r="B53" s="134" t="s">
        <v>60</v>
      </c>
      <c r="C53" s="111">
        <f>C51+C52</f>
        <v>5622521</v>
      </c>
      <c r="D53" s="123">
        <f t="shared" si="8"/>
        <v>0.38400000000000001</v>
      </c>
      <c r="E53" s="111">
        <f>E51+E52</f>
        <v>7534780</v>
      </c>
      <c r="F53" s="123">
        <f t="shared" si="9"/>
        <v>0.51400000000000001</v>
      </c>
      <c r="G53" s="111">
        <f>G51+G52</f>
        <v>1041588</v>
      </c>
      <c r="H53" s="124">
        <f t="shared" si="10"/>
        <v>7.0999999999999994E-2</v>
      </c>
      <c r="I53" s="111">
        <f>I51+I52</f>
        <v>374348</v>
      </c>
      <c r="J53" s="124">
        <f t="shared" si="11"/>
        <v>2.5999999999999999E-2</v>
      </c>
      <c r="K53" s="111">
        <f>K51+K52</f>
        <v>1415936</v>
      </c>
      <c r="L53" s="123">
        <f t="shared" si="12"/>
        <v>9.7000000000000003E-2</v>
      </c>
      <c r="M53" s="111">
        <f>M51+M52</f>
        <v>81497</v>
      </c>
      <c r="N53" s="114">
        <f t="shared" si="13"/>
        <v>6.0000000000000001E-3</v>
      </c>
      <c r="O53" s="125">
        <f t="shared" si="7"/>
        <v>14654734</v>
      </c>
    </row>
    <row r="54" spans="1:15" s="116" customFormat="1" ht="16.5" thickTop="1" thickBot="1">
      <c r="A54" s="109" t="s">
        <v>61</v>
      </c>
      <c r="B54" s="135" t="s">
        <v>62</v>
      </c>
      <c r="C54" s="111">
        <f>C45+C53</f>
        <v>9658083</v>
      </c>
      <c r="D54" s="112">
        <f t="shared" si="8"/>
        <v>0.34100000000000003</v>
      </c>
      <c r="E54" s="111">
        <f>E45+E53</f>
        <v>13668292</v>
      </c>
      <c r="F54" s="112">
        <f t="shared" si="9"/>
        <v>0.48299999999999998</v>
      </c>
      <c r="G54" s="111">
        <f>G45+G53</f>
        <v>3852773</v>
      </c>
      <c r="H54" s="113">
        <f t="shared" si="10"/>
        <v>0.13600000000000001</v>
      </c>
      <c r="I54" s="111">
        <f>I45+I53</f>
        <v>967184</v>
      </c>
      <c r="J54" s="113">
        <f t="shared" si="11"/>
        <v>3.4000000000000002E-2</v>
      </c>
      <c r="K54" s="111">
        <f>K45+K53</f>
        <v>4819957</v>
      </c>
      <c r="L54" s="112">
        <f t="shared" si="12"/>
        <v>0.17</v>
      </c>
      <c r="M54" s="111">
        <f>M45+M53</f>
        <v>136076</v>
      </c>
      <c r="N54" s="114">
        <f t="shared" si="13"/>
        <v>5.0000000000000001E-3</v>
      </c>
      <c r="O54" s="115">
        <f t="shared" si="7"/>
        <v>28282408</v>
      </c>
    </row>
    <row r="55" spans="1:15" s="25" customFormat="1" ht="13.5" thickTop="1">
      <c r="A55" s="1"/>
      <c r="B55" s="1"/>
      <c r="C55" s="1"/>
      <c r="D55" s="43"/>
      <c r="E55" s="1"/>
      <c r="F55" s="43"/>
      <c r="G55" s="1"/>
      <c r="H55" s="43"/>
      <c r="I55" s="1"/>
      <c r="J55" s="43"/>
      <c r="K55" s="1"/>
      <c r="L55" s="43"/>
      <c r="M55" s="1"/>
      <c r="N55" s="1"/>
      <c r="O55" s="44"/>
    </row>
    <row r="56" spans="1:15" s="25" customFormat="1">
      <c r="A56" s="1"/>
      <c r="B56" s="1"/>
      <c r="D56" s="3"/>
      <c r="E56" s="2"/>
      <c r="F56" s="3"/>
      <c r="G56" s="2"/>
      <c r="H56" s="3"/>
      <c r="I56" s="2" t="s">
        <v>73</v>
      </c>
      <c r="J56" s="3"/>
      <c r="K56" s="2"/>
      <c r="L56" s="3"/>
      <c r="M56" s="2"/>
      <c r="N56" s="2"/>
      <c r="O56" s="45"/>
    </row>
    <row r="57" spans="1:15">
      <c r="G57" s="46"/>
      <c r="O57" s="48"/>
    </row>
  </sheetData>
  <mergeCells count="10">
    <mergeCell ref="O3:O4"/>
    <mergeCell ref="A1:O1"/>
    <mergeCell ref="A2:B2"/>
    <mergeCell ref="L2:O2"/>
    <mergeCell ref="A3:A4"/>
    <mergeCell ref="B3:B4"/>
    <mergeCell ref="C3:D3"/>
    <mergeCell ref="E3:F3"/>
    <mergeCell ref="G3:L3"/>
    <mergeCell ref="M3:N3"/>
  </mergeCells>
  <printOptions horizontalCentered="1"/>
  <pageMargins left="0" right="0" top="0" bottom="0.39370078740157483" header="0.31496062992125984" footer="0.31496062992125984"/>
  <pageSetup paperSize="8" scale="87" orientation="landscape" horizontalDpi="4294967295" verticalDpi="4294967295" r:id="rId1"/>
  <headerFooter>
    <oddFooter>&amp;L&amp;10Покрајински секретаријат за финансије, Одсек за фискалне и макроекономске анализе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Tab III prilog</vt:lpstr>
      <vt:lpstr>Tab IV prilog</vt:lpstr>
      <vt:lpstr>'Tab III prilog'!Print_Area</vt:lpstr>
      <vt:lpstr>'Tab IV prilog'!Print_Area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Zoranovic</dc:creator>
  <cp:lastModifiedBy>Maja Zoranovic</cp:lastModifiedBy>
  <cp:lastPrinted>2015-11-24T10:20:17Z</cp:lastPrinted>
  <dcterms:created xsi:type="dcterms:W3CDTF">2015-11-09T08:23:04Z</dcterms:created>
  <dcterms:modified xsi:type="dcterms:W3CDTF">2015-11-25T13:07:26Z</dcterms:modified>
</cp:coreProperties>
</file>