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0080"/>
  </bookViews>
  <sheets>
    <sheet name="Tab III prilog" sheetId="1" r:id="rId1"/>
  </sheets>
  <definedNames>
    <definedName name="_xlnm.Print_Area" localSheetId="0">'Tab III prilog'!$A$1:$P$54</definedName>
    <definedName name="евро">#REF!</definedName>
  </definedNames>
  <calcPr calcId="144525"/>
</workbook>
</file>

<file path=xl/calcChain.xml><?xml version="1.0" encoding="utf-8"?>
<calcChain xmlns="http://schemas.openxmlformats.org/spreadsheetml/2006/main">
  <c r="L35" i="1" l="1"/>
  <c r="P35" i="1"/>
  <c r="H35" i="1" s="1"/>
  <c r="L34" i="1"/>
  <c r="J35" i="1"/>
  <c r="F35" i="1"/>
  <c r="D35" i="1"/>
  <c r="P53" i="1" l="1"/>
  <c r="P51" i="1"/>
  <c r="P45" i="1"/>
  <c r="P54" i="1" s="1"/>
  <c r="P52" i="1"/>
  <c r="P50" i="1"/>
  <c r="P49" i="1"/>
  <c r="P48" i="1"/>
  <c r="P47" i="1"/>
  <c r="P46" i="1"/>
  <c r="P44" i="1"/>
  <c r="P43" i="1"/>
  <c r="P42" i="1"/>
  <c r="P41" i="1"/>
  <c r="P40" i="1"/>
  <c r="P39" i="1"/>
  <c r="P38" i="1"/>
  <c r="P37" i="1"/>
  <c r="P36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N54" i="1"/>
  <c r="M54" i="1"/>
  <c r="N53" i="1"/>
  <c r="O53" i="1"/>
  <c r="M53" i="1"/>
  <c r="N51" i="1"/>
  <c r="O51" i="1"/>
  <c r="M51" i="1"/>
  <c r="N45" i="1"/>
  <c r="O45" i="1"/>
  <c r="O54" i="1" s="1"/>
  <c r="M45" i="1"/>
  <c r="K53" i="1"/>
  <c r="K51" i="1"/>
  <c r="K45" i="1"/>
  <c r="K54" i="1" s="1"/>
  <c r="K52" i="1"/>
  <c r="K50" i="1"/>
  <c r="K49" i="1"/>
  <c r="K48" i="1"/>
  <c r="K47" i="1"/>
  <c r="K46" i="1"/>
  <c r="K44" i="1"/>
  <c r="K43" i="1"/>
  <c r="K42" i="1"/>
  <c r="K41" i="1"/>
  <c r="K40" i="1"/>
  <c r="K39" i="1"/>
  <c r="K38" i="1"/>
  <c r="K37" i="1"/>
  <c r="K36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I53" i="1"/>
  <c r="I51" i="1"/>
  <c r="I45" i="1"/>
  <c r="I54" i="1" s="1"/>
  <c r="G53" i="1"/>
  <c r="G51" i="1"/>
  <c r="G45" i="1"/>
  <c r="G54" i="1" s="1"/>
  <c r="E53" i="1"/>
  <c r="E51" i="1"/>
  <c r="E45" i="1"/>
  <c r="E54" i="1" s="1"/>
  <c r="C53" i="1"/>
  <c r="C51" i="1"/>
  <c r="C45" i="1"/>
  <c r="C54" i="1" s="1"/>
  <c r="J50" i="1"/>
  <c r="J48" i="1"/>
  <c r="L7" i="1" l="1"/>
  <c r="L9" i="1"/>
  <c r="L11" i="1"/>
  <c r="L13" i="1"/>
  <c r="L15" i="1"/>
  <c r="L17" i="1"/>
  <c r="L19" i="1"/>
  <c r="L21" i="1"/>
  <c r="L23" i="1"/>
  <c r="L25" i="1"/>
  <c r="F29" i="1"/>
  <c r="F33" i="1"/>
  <c r="H37" i="1"/>
  <c r="H41" i="1"/>
  <c r="F49" i="1"/>
  <c r="J7" i="1"/>
  <c r="J9" i="1"/>
  <c r="J11" i="1"/>
  <c r="J13" i="1"/>
  <c r="J15" i="1"/>
  <c r="J17" i="1"/>
  <c r="J19" i="1"/>
  <c r="J21" i="1"/>
  <c r="J23" i="1"/>
  <c r="J24" i="1"/>
  <c r="J26" i="1"/>
  <c r="J28" i="1"/>
  <c r="J30" i="1"/>
  <c r="J32" i="1"/>
  <c r="J34" i="1"/>
  <c r="H10" i="1"/>
  <c r="F10" i="1"/>
  <c r="D10" i="1"/>
  <c r="L10" i="1"/>
  <c r="H14" i="1"/>
  <c r="F14" i="1"/>
  <c r="D14" i="1"/>
  <c r="L14" i="1"/>
  <c r="H16" i="1"/>
  <c r="F16" i="1"/>
  <c r="D16" i="1"/>
  <c r="L16" i="1"/>
  <c r="H18" i="1"/>
  <c r="F18" i="1"/>
  <c r="D18" i="1"/>
  <c r="L18" i="1"/>
  <c r="H20" i="1"/>
  <c r="F20" i="1"/>
  <c r="D20" i="1"/>
  <c r="L20" i="1"/>
  <c r="H22" i="1"/>
  <c r="F22" i="1"/>
  <c r="D22" i="1"/>
  <c r="L22" i="1"/>
  <c r="H8" i="1"/>
  <c r="F8" i="1"/>
  <c r="D8" i="1"/>
  <c r="L8" i="1"/>
  <c r="H12" i="1"/>
  <c r="F12" i="1"/>
  <c r="D12" i="1"/>
  <c r="L12" i="1"/>
  <c r="J8" i="1"/>
  <c r="J10" i="1"/>
  <c r="J12" i="1"/>
  <c r="J14" i="1"/>
  <c r="J16" i="1"/>
  <c r="J18" i="1"/>
  <c r="J20" i="1"/>
  <c r="J22" i="1"/>
  <c r="P6" i="1"/>
  <c r="D7" i="1"/>
  <c r="F7" i="1"/>
  <c r="H7" i="1"/>
  <c r="D9" i="1"/>
  <c r="H9" i="1"/>
  <c r="D11" i="1"/>
  <c r="F11" i="1"/>
  <c r="H11" i="1"/>
  <c r="D13" i="1"/>
  <c r="H13" i="1"/>
  <c r="D15" i="1"/>
  <c r="F15" i="1"/>
  <c r="H15" i="1"/>
  <c r="D17" i="1"/>
  <c r="H17" i="1"/>
  <c r="D19" i="1"/>
  <c r="F19" i="1"/>
  <c r="H19" i="1"/>
  <c r="D21" i="1"/>
  <c r="H21" i="1"/>
  <c r="D23" i="1"/>
  <c r="F23" i="1"/>
  <c r="H23" i="1"/>
  <c r="L24" i="1"/>
  <c r="H24" i="1"/>
  <c r="F24" i="1"/>
  <c r="D24" i="1"/>
  <c r="J25" i="1"/>
  <c r="L26" i="1"/>
  <c r="H26" i="1"/>
  <c r="F26" i="1"/>
  <c r="D26" i="1"/>
  <c r="J27" i="1"/>
  <c r="L28" i="1"/>
  <c r="H28" i="1"/>
  <c r="F28" i="1"/>
  <c r="D28" i="1"/>
  <c r="J29" i="1"/>
  <c r="L30" i="1"/>
  <c r="H30" i="1"/>
  <c r="F30" i="1"/>
  <c r="D30" i="1"/>
  <c r="J31" i="1"/>
  <c r="L32" i="1"/>
  <c r="H32" i="1"/>
  <c r="F32" i="1"/>
  <c r="D32" i="1"/>
  <c r="J33" i="1"/>
  <c r="H34" i="1"/>
  <c r="F34" i="1"/>
  <c r="D34" i="1"/>
  <c r="L36" i="1"/>
  <c r="H36" i="1"/>
  <c r="F36" i="1"/>
  <c r="D36" i="1"/>
  <c r="J37" i="1"/>
  <c r="L38" i="1"/>
  <c r="H38" i="1"/>
  <c r="F38" i="1"/>
  <c r="D38" i="1"/>
  <c r="J39" i="1"/>
  <c r="L40" i="1"/>
  <c r="H40" i="1"/>
  <c r="F40" i="1"/>
  <c r="D40" i="1"/>
  <c r="J41" i="1"/>
  <c r="L42" i="1"/>
  <c r="H42" i="1"/>
  <c r="F42" i="1"/>
  <c r="D42" i="1"/>
  <c r="J43" i="1"/>
  <c r="L44" i="1"/>
  <c r="H44" i="1"/>
  <c r="F44" i="1"/>
  <c r="D44" i="1"/>
  <c r="H47" i="1"/>
  <c r="F47" i="1"/>
  <c r="D47" i="1"/>
  <c r="L47" i="1"/>
  <c r="H49" i="1"/>
  <c r="D49" i="1"/>
  <c r="L52" i="1"/>
  <c r="H52" i="1"/>
  <c r="F52" i="1"/>
  <c r="D52" i="1"/>
  <c r="F25" i="1"/>
  <c r="H25" i="1"/>
  <c r="H27" i="1"/>
  <c r="F27" i="1"/>
  <c r="L27" i="1"/>
  <c r="D27" i="1"/>
  <c r="H29" i="1"/>
  <c r="D29" i="1"/>
  <c r="H31" i="1"/>
  <c r="F31" i="1"/>
  <c r="D31" i="1"/>
  <c r="L31" i="1"/>
  <c r="H33" i="1"/>
  <c r="D33" i="1"/>
  <c r="J36" i="1"/>
  <c r="F37" i="1"/>
  <c r="L37" i="1"/>
  <c r="J38" i="1"/>
  <c r="H39" i="1"/>
  <c r="F39" i="1"/>
  <c r="D39" i="1"/>
  <c r="L39" i="1"/>
  <c r="J40" i="1"/>
  <c r="F41" i="1"/>
  <c r="L41" i="1"/>
  <c r="J42" i="1"/>
  <c r="H43" i="1"/>
  <c r="F43" i="1"/>
  <c r="D43" i="1"/>
  <c r="L43" i="1"/>
  <c r="J44" i="1"/>
  <c r="J47" i="1"/>
  <c r="L48" i="1"/>
  <c r="H48" i="1"/>
  <c r="F48" i="1"/>
  <c r="D48" i="1"/>
  <c r="J49" i="1"/>
  <c r="L50" i="1"/>
  <c r="H50" i="1"/>
  <c r="F50" i="1"/>
  <c r="D50" i="1"/>
  <c r="J52" i="1"/>
  <c r="D41" i="1" l="1"/>
  <c r="D37" i="1"/>
  <c r="L33" i="1"/>
  <c r="L29" i="1"/>
  <c r="D25" i="1"/>
  <c r="L49" i="1"/>
  <c r="F21" i="1"/>
  <c r="F17" i="1"/>
  <c r="F13" i="1"/>
  <c r="F9" i="1"/>
  <c r="J6" i="1"/>
  <c r="L46" i="1"/>
  <c r="H46" i="1"/>
  <c r="F46" i="1"/>
  <c r="D46" i="1"/>
  <c r="J46" i="1"/>
  <c r="H6" i="1"/>
  <c r="F6" i="1"/>
  <c r="D6" i="1"/>
  <c r="L6" i="1"/>
  <c r="D45" i="1" l="1"/>
  <c r="H45" i="1"/>
  <c r="F45" i="1"/>
  <c r="L45" i="1"/>
  <c r="J51" i="1"/>
  <c r="H51" i="1"/>
  <c r="F51" i="1"/>
  <c r="D51" i="1"/>
  <c r="L51" i="1"/>
  <c r="J45" i="1"/>
  <c r="D53" i="1" l="1"/>
  <c r="F53" i="1"/>
  <c r="L53" i="1"/>
  <c r="H53" i="1"/>
  <c r="J53" i="1"/>
  <c r="J54" i="1"/>
  <c r="L54" i="1" l="1"/>
  <c r="D54" i="1"/>
  <c r="F54" i="1"/>
  <c r="H54" i="1"/>
</calcChain>
</file>

<file path=xl/sharedStrings.xml><?xml version="1.0" encoding="utf-8"?>
<sst xmlns="http://schemas.openxmlformats.org/spreadsheetml/2006/main" count="73" uniqueCount="69">
  <si>
    <t>Табела III</t>
  </si>
  <si>
    <t>Ред.
број</t>
  </si>
  <si>
    <t>НАЗИВ ОПШТИНЕ
ОДНОСНО ГРАДА</t>
  </si>
  <si>
    <t>ИЗВОРНИ ПРИХОДИ</t>
  </si>
  <si>
    <t>УСТУПЉЕНИ ПРИХОДИ</t>
  </si>
  <si>
    <t>ТРАНСФЕРНА СРЕДСТВА</t>
  </si>
  <si>
    <t>МЕМОРАН-ДУМСКЕ СТАВКЕ ЗА РЕФУНДАЦИЈУ РАСХОДА</t>
  </si>
  <si>
    <t>ПРИМАЊА ОД ПРОДАЈЕ НЕФИНАНС. ИМОВИНЕ</t>
  </si>
  <si>
    <t>ПРИМАЊА ОД ЗАДУЖИВАЊА И ПРОДАЈЕ ФИНАНС. ИМОВИНЕ</t>
  </si>
  <si>
    <t>у хиљадама
динара</t>
  </si>
  <si>
    <t>% учешћа у текућим приходима</t>
  </si>
  <si>
    <t>% учешћа
у текућим приходима</t>
  </si>
  <si>
    <t>Ненаменски
трансфер
у хиљадама
динара</t>
  </si>
  <si>
    <t>Остала трансферна средства од других нова власти
у хиљадама
динара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</si>
  <si>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</si>
  <si>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</si>
  <si>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</si>
  <si>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</si>
  <si>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</si>
  <si>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</si>
  <si>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</si>
  <si>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Бела 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</si>
  <si>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</si>
  <si>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</si>
  <si>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</si>
  <si>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</si>
  <si>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</si>
  <si>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</si>
  <si>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</si>
  <si>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</si>
  <si>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</si>
  <si>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</si>
  <si>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</si>
  <si>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</si>
  <si>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</si>
  <si>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</si>
  <si>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</si>
  <si>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</si>
  <si>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</si>
  <si>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Опово</t>
  </si>
  <si>
    <t>Оџаци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</si>
  <si>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</si>
  <si>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</si>
  <si>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</si>
  <si>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</si>
  <si>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</si>
  <si>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</si>
  <si>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 Карловци</t>
  </si>
  <si>
    <t>Стара Пазова</t>
  </si>
  <si>
    <t>Темерин</t>
  </si>
  <si>
    <t>Тител</t>
  </si>
  <si>
    <t>Чока</t>
  </si>
  <si>
    <t>Шид</t>
  </si>
  <si>
    <t>I</t>
  </si>
  <si>
    <t>УКУПНО ОПШТИНЕ</t>
  </si>
  <si>
    <t>Зрењанин</t>
  </si>
  <si>
    <t>Панчево</t>
  </si>
  <si>
    <t>Сомбор</t>
  </si>
  <si>
    <t>Сремска Митровица</t>
  </si>
  <si>
    <t>Суботица</t>
  </si>
  <si>
    <t>УКУПНО ГРАДОВИ
БЕЗ НОВОГ САДА</t>
  </si>
  <si>
    <t>Нови Сад</t>
  </si>
  <si>
    <t>II</t>
  </si>
  <si>
    <t>УКУПНО ГРАДОВИ</t>
  </si>
  <si>
    <t>III</t>
  </si>
  <si>
    <t>УКУПНО (I + II)</t>
  </si>
  <si>
    <t>СТРУКТУРА ТЕКУЋИХ ПРИХОДА И ПРИМАЊА БУЏЕТА ОПШТИНА И ГРАДОВА 
У АП ВОЈВОДИНИ ПО ВРСТАМА ПРИХОДА У 2014. ГОДИНИ</t>
  </si>
  <si>
    <r>
      <t xml:space="preserve">УКУПНИ
ТЕКУЋИ
ПРИХОДИ И ПРИМАЊА
</t>
    </r>
    <r>
      <rPr>
        <sz val="10"/>
        <rFont val="Calibri"/>
        <family val="2"/>
        <scheme val="minor"/>
      </rPr>
      <t>у хиљадама динара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(2+4+10+
12+13+14)</t>
    </r>
  </si>
  <si>
    <r>
      <rPr>
        <b/>
        <sz val="10"/>
        <rFont val="Calibri"/>
        <family val="2"/>
        <scheme val="minor"/>
      </rPr>
      <t>Укупно</t>
    </r>
    <r>
      <rPr>
        <sz val="10"/>
        <rFont val="Calibri"/>
        <family val="2"/>
        <scheme val="minor"/>
      </rPr>
      <t xml:space="preserve"> у хиљадама динара
(6+8)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</si>
</sst>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38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Times New Roman CE"/>
    </font>
    <font>
      <sz val="10"/>
      <color indexed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20"/>
      <name val="Calibri"/>
      <family val="2"/>
    </font>
    <font>
      <b/>
      <sz val="10"/>
      <color indexed="52"/>
      <name val="Calibri"/>
      <family val="2"/>
    </font>
    <font>
      <b/>
      <sz val="10"/>
      <color indexed="9"/>
      <name val="Calibri"/>
      <family val="2"/>
    </font>
    <font>
      <i/>
      <sz val="10"/>
      <color indexed="23"/>
      <name val="Calibri"/>
      <family val="2"/>
    </font>
    <font>
      <sz val="10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62"/>
      <name val="Calibri"/>
      <family val="2"/>
    </font>
    <font>
      <sz val="10"/>
      <color indexed="52"/>
      <name val="Calibri"/>
      <family val="2"/>
    </font>
    <font>
      <sz val="10"/>
      <color indexed="60"/>
      <name val="Calibri"/>
      <family val="2"/>
    </font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2"/>
      <name val="Times New Roman"/>
      <family val="1"/>
      <charset val="238"/>
    </font>
    <font>
      <sz val="10"/>
      <color theme="1"/>
      <name val="Verdana"/>
      <family val="2"/>
      <charset val="238"/>
    </font>
    <font>
      <sz val="12"/>
      <name val="Times New Roman"/>
      <family val="1"/>
    </font>
    <font>
      <b/>
      <sz val="10"/>
      <color indexed="63"/>
      <name val="Calibri"/>
      <family val="2"/>
    </font>
    <font>
      <b/>
      <sz val="18"/>
      <color indexed="56"/>
      <name val="Cambria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7"/>
      <name val="Calibri"/>
      <family val="2"/>
      <scheme val="minor"/>
    </font>
    <font>
      <b/>
      <sz val="12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86">
    <xf numFmtId="0" fontId="0" fillId="0" borderId="0"/>
    <xf numFmtId="0" fontId="1" fillId="0" borderId="0"/>
    <xf numFmtId="0" fontId="6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33" applyNumberFormat="0" applyAlignment="0" applyProtection="0"/>
    <xf numFmtId="0" fontId="13" fillId="21" borderId="34" applyNumberFormat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8" fillId="0" borderId="37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33" applyNumberFormat="0" applyAlignment="0" applyProtection="0"/>
    <xf numFmtId="0" fontId="20" fillId="0" borderId="38" applyNumberFormat="0" applyFill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5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8" fillId="0" borderId="0"/>
    <xf numFmtId="0" fontId="29" fillId="0" borderId="0"/>
    <xf numFmtId="0" fontId="24" fillId="0" borderId="0"/>
    <xf numFmtId="0" fontId="24" fillId="0" borderId="0"/>
    <xf numFmtId="0" fontId="24" fillId="0" borderId="0"/>
    <xf numFmtId="0" fontId="28" fillId="0" borderId="0"/>
    <xf numFmtId="0" fontId="24" fillId="0" borderId="0"/>
    <xf numFmtId="0" fontId="22" fillId="0" borderId="0"/>
    <xf numFmtId="0" fontId="9" fillId="23" borderId="39" applyNumberFormat="0" applyFont="0" applyAlignment="0" applyProtection="0"/>
    <xf numFmtId="0" fontId="30" fillId="20" borderId="40" applyNumberFormat="0" applyAlignment="0" applyProtection="0"/>
    <xf numFmtId="0" fontId="31" fillId="0" borderId="0" applyNumberFormat="0" applyFill="0" applyBorder="0" applyAlignment="0" applyProtection="0"/>
    <xf numFmtId="0" fontId="32" fillId="0" borderId="41" applyNumberFormat="0" applyFill="0" applyAlignment="0" applyProtection="0"/>
    <xf numFmtId="0" fontId="33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1" applyFont="1"/>
    <xf numFmtId="3" fontId="3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right"/>
    </xf>
    <xf numFmtId="3" fontId="5" fillId="0" borderId="0" xfId="1" applyNumberFormat="1" applyFont="1" applyBorder="1" applyAlignment="1">
      <alignment horizontal="right"/>
    </xf>
    <xf numFmtId="0" fontId="3" fillId="0" borderId="0" xfId="1" applyFont="1" applyAlignment="1">
      <alignment horizontal="center" vertical="center" wrapText="1"/>
    </xf>
    <xf numFmtId="3" fontId="3" fillId="0" borderId="11" xfId="2" applyNumberFormat="1" applyFont="1" applyBorder="1" applyAlignment="1">
      <alignment horizontal="center" vertical="center" wrapText="1"/>
    </xf>
    <xf numFmtId="3" fontId="4" fillId="0" borderId="12" xfId="2" applyNumberFormat="1" applyFont="1" applyBorder="1" applyAlignment="1">
      <alignment horizontal="center" vertical="center" wrapText="1"/>
    </xf>
    <xf numFmtId="3" fontId="3" fillId="0" borderId="13" xfId="2" applyNumberFormat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3" fontId="4" fillId="0" borderId="11" xfId="2" applyNumberFormat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20" xfId="2" applyFont="1" applyBorder="1" applyAlignment="1">
      <alignment horizontal="center"/>
    </xf>
    <xf numFmtId="3" fontId="3" fillId="0" borderId="20" xfId="2" applyNumberFormat="1" applyFont="1" applyBorder="1" applyAlignment="1">
      <alignment horizontal="center"/>
    </xf>
    <xf numFmtId="3" fontId="3" fillId="0" borderId="21" xfId="2" applyNumberFormat="1" applyFont="1" applyBorder="1" applyAlignment="1">
      <alignment horizontal="center"/>
    </xf>
    <xf numFmtId="3" fontId="3" fillId="0" borderId="22" xfId="2" applyNumberFormat="1" applyFont="1" applyBorder="1" applyAlignment="1">
      <alignment horizontal="center"/>
    </xf>
    <xf numFmtId="3" fontId="3" fillId="0" borderId="23" xfId="2" applyNumberFormat="1" applyFont="1" applyBorder="1" applyAlignment="1">
      <alignment horizontal="center"/>
    </xf>
    <xf numFmtId="3" fontId="3" fillId="0" borderId="24" xfId="2" applyNumberFormat="1" applyFont="1" applyBorder="1" applyAlignment="1">
      <alignment horizontal="center"/>
    </xf>
    <xf numFmtId="3" fontId="3" fillId="0" borderId="25" xfId="2" applyNumberFormat="1" applyFont="1" applyBorder="1" applyAlignment="1">
      <alignment horizontal="center"/>
    </xf>
    <xf numFmtId="0" fontId="3" fillId="0" borderId="26" xfId="2" applyFont="1" applyBorder="1" applyAlignment="1">
      <alignment horizontal="center"/>
    </xf>
    <xf numFmtId="0" fontId="3" fillId="0" borderId="26" xfId="2" applyFont="1" applyBorder="1" applyAlignment="1"/>
    <xf numFmtId="3" fontId="3" fillId="0" borderId="26" xfId="3" applyNumberFormat="1" applyFont="1" applyFill="1" applyBorder="1"/>
    <xf numFmtId="10" fontId="4" fillId="0" borderId="27" xfId="2" applyNumberFormat="1" applyFont="1" applyBorder="1" applyAlignment="1">
      <alignment horizontal="right"/>
    </xf>
    <xf numFmtId="10" fontId="4" fillId="0" borderId="26" xfId="2" applyNumberFormat="1" applyFont="1" applyBorder="1" applyAlignment="1">
      <alignment horizontal="right"/>
    </xf>
    <xf numFmtId="3" fontId="3" fillId="0" borderId="28" xfId="3" applyNumberFormat="1" applyFont="1" applyFill="1" applyBorder="1"/>
    <xf numFmtId="3" fontId="3" fillId="0" borderId="29" xfId="3" applyNumberFormat="1" applyFont="1" applyFill="1" applyBorder="1"/>
    <xf numFmtId="3" fontId="2" fillId="0" borderId="30" xfId="2" applyNumberFormat="1" applyFont="1" applyBorder="1" applyAlignment="1">
      <alignment horizontal="right"/>
    </xf>
    <xf numFmtId="0" fontId="3" fillId="0" borderId="2" xfId="2" applyFont="1" applyBorder="1" applyAlignment="1">
      <alignment horizontal="center"/>
    </xf>
    <xf numFmtId="0" fontId="3" fillId="0" borderId="2" xfId="2" applyFont="1" applyBorder="1" applyAlignment="1"/>
    <xf numFmtId="10" fontId="4" fillId="0" borderId="31" xfId="2" applyNumberFormat="1" applyFont="1" applyBorder="1" applyAlignment="1">
      <alignment horizontal="right"/>
    </xf>
    <xf numFmtId="10" fontId="4" fillId="0" borderId="2" xfId="2" applyNumberFormat="1" applyFont="1" applyBorder="1" applyAlignment="1">
      <alignment horizontal="right"/>
    </xf>
    <xf numFmtId="3" fontId="2" fillId="0" borderId="10" xfId="2" applyNumberFormat="1" applyFont="1" applyBorder="1" applyAlignment="1">
      <alignment horizontal="right"/>
    </xf>
    <xf numFmtId="0" fontId="3" fillId="0" borderId="0" xfId="1" applyFont="1" applyBorder="1"/>
    <xf numFmtId="10" fontId="4" fillId="0" borderId="32" xfId="2" applyNumberFormat="1" applyFont="1" applyBorder="1" applyAlignment="1">
      <alignment horizontal="right"/>
    </xf>
    <xf numFmtId="10" fontId="4" fillId="0" borderId="8" xfId="2" applyNumberFormat="1" applyFont="1" applyBorder="1" applyAlignment="1">
      <alignment horizontal="right"/>
    </xf>
    <xf numFmtId="3" fontId="2" fillId="0" borderId="19" xfId="2" applyNumberFormat="1" applyFont="1" applyBorder="1" applyAlignment="1">
      <alignment horizontal="right"/>
    </xf>
    <xf numFmtId="0" fontId="2" fillId="0" borderId="20" xfId="2" applyFont="1" applyFill="1" applyBorder="1" applyAlignment="1">
      <alignment horizontal="center"/>
    </xf>
    <xf numFmtId="0" fontId="2" fillId="0" borderId="20" xfId="2" applyFont="1" applyFill="1" applyBorder="1" applyAlignment="1">
      <alignment horizontal="left"/>
    </xf>
    <xf numFmtId="3" fontId="2" fillId="0" borderId="20" xfId="3" applyNumberFormat="1" applyFont="1" applyFill="1" applyBorder="1"/>
    <xf numFmtId="10" fontId="5" fillId="0" borderId="21" xfId="2" applyNumberFormat="1" applyFont="1" applyFill="1" applyBorder="1" applyAlignment="1">
      <alignment horizontal="right"/>
    </xf>
    <xf numFmtId="10" fontId="5" fillId="0" borderId="20" xfId="2" applyNumberFormat="1" applyFont="1" applyFill="1" applyBorder="1" applyAlignment="1">
      <alignment horizontal="right"/>
    </xf>
    <xf numFmtId="3" fontId="2" fillId="0" borderId="25" xfId="2" applyNumberFormat="1" applyFont="1" applyFill="1" applyBorder="1" applyAlignment="1">
      <alignment horizontal="right"/>
    </xf>
    <xf numFmtId="0" fontId="3" fillId="0" borderId="0" xfId="1" applyFont="1" applyFill="1" applyBorder="1"/>
    <xf numFmtId="3" fontId="3" fillId="0" borderId="8" xfId="3" applyNumberFormat="1" applyFont="1" applyFill="1" applyBorder="1"/>
    <xf numFmtId="3" fontId="3" fillId="0" borderId="2" xfId="3" applyNumberFormat="1" applyFont="1" applyFill="1" applyBorder="1"/>
    <xf numFmtId="0" fontId="2" fillId="0" borderId="20" xfId="2" applyFont="1" applyBorder="1" applyAlignment="1">
      <alignment horizontal="center"/>
    </xf>
    <xf numFmtId="0" fontId="2" fillId="0" borderId="20" xfId="2" applyFont="1" applyBorder="1" applyAlignment="1">
      <alignment horizontal="left" wrapText="1"/>
    </xf>
    <xf numFmtId="10" fontId="5" fillId="0" borderId="21" xfId="2" applyNumberFormat="1" applyFont="1" applyBorder="1" applyAlignment="1">
      <alignment horizontal="right"/>
    </xf>
    <xf numFmtId="10" fontId="5" fillId="0" borderId="20" xfId="2" applyNumberFormat="1" applyFont="1" applyBorder="1" applyAlignment="1">
      <alignment horizontal="right"/>
    </xf>
    <xf numFmtId="0" fontId="2" fillId="0" borderId="0" xfId="1" applyFont="1" applyBorder="1"/>
    <xf numFmtId="0" fontId="3" fillId="0" borderId="11" xfId="2" applyFont="1" applyBorder="1" applyAlignment="1">
      <alignment horizontal="center"/>
    </xf>
    <xf numFmtId="0" fontId="3" fillId="0" borderId="11" xfId="2" applyFont="1" applyBorder="1" applyAlignment="1">
      <alignment horizontal="left"/>
    </xf>
    <xf numFmtId="3" fontId="3" fillId="0" borderId="11" xfId="3" applyNumberFormat="1" applyFont="1" applyFill="1" applyBorder="1"/>
    <xf numFmtId="10" fontId="4" fillId="0" borderId="12" xfId="2" applyNumberFormat="1" applyFont="1" applyBorder="1" applyAlignment="1">
      <alignment horizontal="right"/>
    </xf>
    <xf numFmtId="10" fontId="4" fillId="0" borderId="11" xfId="2" applyNumberFormat="1" applyFont="1" applyBorder="1" applyAlignment="1">
      <alignment horizontal="right"/>
    </xf>
    <xf numFmtId="3" fontId="2" fillId="0" borderId="25" xfId="2" applyNumberFormat="1" applyFont="1" applyBorder="1" applyAlignment="1">
      <alignment horizontal="right"/>
    </xf>
    <xf numFmtId="0" fontId="2" fillId="0" borderId="20" xfId="2" applyFont="1" applyBorder="1" applyAlignment="1">
      <alignment horizontal="left"/>
    </xf>
    <xf numFmtId="0" fontId="2" fillId="0" borderId="20" xfId="2" applyFont="1" applyFill="1" applyBorder="1"/>
    <xf numFmtId="0" fontId="4" fillId="0" borderId="0" xfId="1" applyFont="1"/>
    <xf numFmtId="0" fontId="2" fillId="0" borderId="0" xfId="1" applyFont="1"/>
    <xf numFmtId="3" fontId="2" fillId="0" borderId="0" xfId="1" applyNumberFormat="1" applyFont="1" applyAlignment="1">
      <alignment horizontal="right"/>
    </xf>
    <xf numFmtId="3" fontId="3" fillId="0" borderId="0" xfId="1" applyNumberFormat="1" applyFont="1" applyAlignment="1">
      <alignment horizontal="center" wrapText="1"/>
    </xf>
    <xf numFmtId="3" fontId="7" fillId="0" borderId="0" xfId="1" applyNumberFormat="1" applyFont="1" applyAlignment="1">
      <alignment horizontal="right"/>
    </xf>
    <xf numFmtId="3" fontId="8" fillId="0" borderId="0" xfId="1" applyNumberFormat="1" applyFont="1" applyAlignment="1">
      <alignment horizontal="right"/>
    </xf>
    <xf numFmtId="3" fontId="2" fillId="0" borderId="42" xfId="3" applyNumberFormat="1" applyFont="1" applyFill="1" applyBorder="1"/>
    <xf numFmtId="3" fontId="3" fillId="0" borderId="43" xfId="3" applyNumberFormat="1" applyFont="1" applyFill="1" applyBorder="1"/>
    <xf numFmtId="0" fontId="3" fillId="0" borderId="9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34" fillId="0" borderId="0" xfId="1" applyFont="1" applyAlignment="1">
      <alignment horizontal="center" wrapText="1"/>
    </xf>
    <xf numFmtId="0" fontId="34" fillId="0" borderId="0" xfId="1" applyFont="1" applyAlignment="1">
      <alignment horizontal="center"/>
    </xf>
    <xf numFmtId="0" fontId="35" fillId="0" borderId="1" xfId="1" applyFont="1" applyBorder="1" applyAlignment="1">
      <alignment horizontal="left"/>
    </xf>
    <xf numFmtId="3" fontId="5" fillId="0" borderId="1" xfId="1" applyNumberFormat="1" applyFont="1" applyBorder="1" applyAlignment="1">
      <alignment horizontal="right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3" fontId="2" fillId="0" borderId="3" xfId="2" applyNumberFormat="1" applyFont="1" applyBorder="1" applyAlignment="1">
      <alignment horizontal="center" vertical="center" wrapText="1"/>
    </xf>
    <xf numFmtId="3" fontId="2" fillId="0" borderId="4" xfId="2" applyNumberFormat="1" applyFont="1" applyBorder="1" applyAlignment="1">
      <alignment horizontal="center" vertical="center" wrapText="1"/>
    </xf>
    <xf numFmtId="3" fontId="2" fillId="0" borderId="5" xfId="2" applyNumberFormat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</cellXfs>
  <cellStyles count="86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60% - Accent1 2" xfId="16"/>
    <cellStyle name="60% - Accent2 2" xfId="17"/>
    <cellStyle name="60% - Accent3 2" xfId="18"/>
    <cellStyle name="60% - Accent4 2" xfId="19"/>
    <cellStyle name="60% - Accent5 2" xfId="20"/>
    <cellStyle name="60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Bad 2" xfId="28"/>
    <cellStyle name="Calculation 2" xfId="29"/>
    <cellStyle name="Check Cell 2" xfId="30"/>
    <cellStyle name="Excel Built-in Normal" xfId="31"/>
    <cellStyle name="Explanatory Text 2" xfId="32"/>
    <cellStyle name="Good 2" xfId="33"/>
    <cellStyle name="Heading 1 2" xfId="34"/>
    <cellStyle name="Heading 2 2" xfId="35"/>
    <cellStyle name="Heading 3 2" xfId="36"/>
    <cellStyle name="Heading 4 2" xfId="37"/>
    <cellStyle name="Input 2" xfId="38"/>
    <cellStyle name="Linked Cell 2" xfId="39"/>
    <cellStyle name="Neutral 2" xfId="40"/>
    <cellStyle name="Normal" xfId="0" builtinId="0"/>
    <cellStyle name="Normal 10" xfId="41"/>
    <cellStyle name="Normal 2" xfId="42"/>
    <cellStyle name="Normal 2 10" xfId="43"/>
    <cellStyle name="Normal 2 2" xfId="44"/>
    <cellStyle name="Normal 2 2 2" xfId="45"/>
    <cellStyle name="Normal 2 3" xfId="46"/>
    <cellStyle name="Normal 2 4" xfId="47"/>
    <cellStyle name="Normal 2 5" xfId="48"/>
    <cellStyle name="Normal 2 6" xfId="49"/>
    <cellStyle name="Normal 2 7" xfId="50"/>
    <cellStyle name="Normal 2 8" xfId="51"/>
    <cellStyle name="Normal 2 9" xfId="52"/>
    <cellStyle name="Normal 2_DRAGICA i PETRANA OBRAZAC 1 JAN DEC 2011" xfId="53"/>
    <cellStyle name="Normal 3" xfId="54"/>
    <cellStyle name="Normal 3 10" xfId="55"/>
    <cellStyle name="Normal 3 11" xfId="56"/>
    <cellStyle name="Normal 3 2" xfId="57"/>
    <cellStyle name="Normal 3 3" xfId="58"/>
    <cellStyle name="Normal 3 4" xfId="59"/>
    <cellStyle name="Normal 3 5" xfId="60"/>
    <cellStyle name="Normal 3 6" xfId="61"/>
    <cellStyle name="Normal 3 7" xfId="62"/>
    <cellStyle name="Normal 3 8" xfId="63"/>
    <cellStyle name="Normal 3 9" xfId="64"/>
    <cellStyle name="Normal 3_DRAGICA i PETRANA OBRAZAC 1 JAN DEC 2011" xfId="65"/>
    <cellStyle name="Normal 4" xfId="66"/>
    <cellStyle name="Normal 5" xfId="67"/>
    <cellStyle name="Normal 6" xfId="68"/>
    <cellStyle name="Normal 6 2" xfId="69"/>
    <cellStyle name="Normal 6 3" xfId="70"/>
    <cellStyle name="Normal 6 4" xfId="71"/>
    <cellStyle name="Normal 6 5" xfId="72"/>
    <cellStyle name="Normal 6 6" xfId="73"/>
    <cellStyle name="Normal 7" xfId="74"/>
    <cellStyle name="Normal 7 2" xfId="75"/>
    <cellStyle name="Normal 7 3" xfId="76"/>
    <cellStyle name="Normal 7 4" xfId="77"/>
    <cellStyle name="Normal 8" xfId="78"/>
    <cellStyle name="Normal 8 2" xfId="79"/>
    <cellStyle name="Normal 9" xfId="80"/>
    <cellStyle name="Normal_Sheet1" xfId="2"/>
    <cellStyle name="Normal_Tabela broj 1" xfId="3"/>
    <cellStyle name="Normal_Tabela II" xfId="1"/>
    <cellStyle name="Note 2" xfId="81"/>
    <cellStyle name="Output 2" xfId="82"/>
    <cellStyle name="Title 2" xfId="83"/>
    <cellStyle name="Total 2" xfId="84"/>
    <cellStyle name="Warning Text 2" xfId="8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57"/>
  <sheetViews>
    <sheetView showZeros="0" tabSelected="1" workbookViewId="0">
      <pane xSplit="2" ySplit="5" topLeftCell="F36" activePane="bottomRight" state="frozen"/>
      <selection pane="topRight" activeCell="C1" sqref="C1"/>
      <selection pane="bottomLeft" activeCell="A6" sqref="A6"/>
      <selection pane="bottomRight" activeCell="O58" sqref="O58"/>
    </sheetView>
  </sheetViews>
  <sheetFormatPr defaultRowHeight="12.75"/>
  <cols>
    <col min="1" max="1" width="6.28515625" style="1" customWidth="1"/>
    <col min="2" max="2" width="26.42578125" style="1" customWidth="1"/>
    <col min="3" max="3" width="12.7109375" style="2" customWidth="1"/>
    <col min="4" max="4" width="12.28515625" style="3" bestFit="1" customWidth="1"/>
    <col min="5" max="5" width="13.5703125" style="2" customWidth="1"/>
    <col min="6" max="6" width="11.42578125" style="3" bestFit="1" customWidth="1"/>
    <col min="7" max="7" width="12.7109375" style="2" customWidth="1"/>
    <col min="8" max="8" width="12.28515625" style="3" bestFit="1" customWidth="1"/>
    <col min="9" max="9" width="15.85546875" style="2" customWidth="1"/>
    <col min="10" max="10" width="12.28515625" style="3" bestFit="1" customWidth="1"/>
    <col min="11" max="11" width="12.85546875" style="2" customWidth="1"/>
    <col min="12" max="12" width="11.42578125" style="3" bestFit="1" customWidth="1"/>
    <col min="13" max="13" width="13" style="2" customWidth="1"/>
    <col min="14" max="14" width="11.7109375" style="2" customWidth="1"/>
    <col min="15" max="15" width="14" style="2" customWidth="1"/>
    <col min="16" max="16" width="13.140625" style="61" bestFit="1" customWidth="1"/>
    <col min="17" max="16384" width="9.140625" style="1"/>
  </cols>
  <sheetData>
    <row r="1" spans="1:16" ht="45" customHeight="1">
      <c r="A1" s="71" t="s">
        <v>66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</row>
    <row r="2" spans="1:16" ht="15.75">
      <c r="A2" s="73" t="s">
        <v>0</v>
      </c>
      <c r="B2" s="73"/>
      <c r="E2" s="4"/>
      <c r="F2" s="4"/>
      <c r="G2" s="4"/>
      <c r="H2" s="4"/>
      <c r="I2" s="4"/>
      <c r="J2" s="4"/>
      <c r="K2" s="4"/>
      <c r="L2" s="74"/>
      <c r="M2" s="74"/>
      <c r="N2" s="74"/>
      <c r="O2" s="74"/>
      <c r="P2" s="74"/>
    </row>
    <row r="3" spans="1:16" s="5" customFormat="1" ht="27" customHeight="1">
      <c r="A3" s="75" t="s">
        <v>1</v>
      </c>
      <c r="B3" s="75" t="s">
        <v>2</v>
      </c>
      <c r="C3" s="77" t="s">
        <v>3</v>
      </c>
      <c r="D3" s="78"/>
      <c r="E3" s="79" t="s">
        <v>4</v>
      </c>
      <c r="F3" s="78"/>
      <c r="G3" s="80" t="s">
        <v>5</v>
      </c>
      <c r="H3" s="81"/>
      <c r="I3" s="81"/>
      <c r="J3" s="81"/>
      <c r="K3" s="81"/>
      <c r="L3" s="82"/>
      <c r="M3" s="83" t="s">
        <v>6</v>
      </c>
      <c r="N3" s="85" t="s">
        <v>7</v>
      </c>
      <c r="O3" s="67" t="s">
        <v>8</v>
      </c>
      <c r="P3" s="69" t="s">
        <v>67</v>
      </c>
    </row>
    <row r="4" spans="1:16" s="5" customFormat="1" ht="90" thickBot="1">
      <c r="A4" s="76"/>
      <c r="B4" s="76"/>
      <c r="C4" s="6" t="s">
        <v>9</v>
      </c>
      <c r="D4" s="7" t="s">
        <v>10</v>
      </c>
      <c r="E4" s="8" t="s">
        <v>9</v>
      </c>
      <c r="F4" s="7" t="s">
        <v>11</v>
      </c>
      <c r="G4" s="9" t="s">
        <v>12</v>
      </c>
      <c r="H4" s="10" t="s">
        <v>10</v>
      </c>
      <c r="I4" s="11" t="s">
        <v>13</v>
      </c>
      <c r="J4" s="10" t="s">
        <v>10</v>
      </c>
      <c r="K4" s="12" t="s">
        <v>68</v>
      </c>
      <c r="L4" s="7" t="s">
        <v>11</v>
      </c>
      <c r="M4" s="84"/>
      <c r="N4" s="86"/>
      <c r="O4" s="68"/>
      <c r="P4" s="70"/>
    </row>
    <row r="5" spans="1:16" ht="14.25" thickTop="1" thickBot="1">
      <c r="A5" s="13"/>
      <c r="B5" s="13">
        <v>1</v>
      </c>
      <c r="C5" s="14">
        <v>2</v>
      </c>
      <c r="D5" s="15">
        <v>3</v>
      </c>
      <c r="E5" s="16">
        <v>4</v>
      </c>
      <c r="F5" s="15">
        <v>5</v>
      </c>
      <c r="G5" s="16">
        <v>6</v>
      </c>
      <c r="H5" s="14">
        <v>7</v>
      </c>
      <c r="I5" s="14">
        <v>8</v>
      </c>
      <c r="J5" s="14">
        <v>9</v>
      </c>
      <c r="K5" s="14">
        <v>10</v>
      </c>
      <c r="L5" s="15">
        <v>11</v>
      </c>
      <c r="M5" s="17">
        <v>12</v>
      </c>
      <c r="N5" s="14">
        <v>13</v>
      </c>
      <c r="O5" s="18">
        <v>14</v>
      </c>
      <c r="P5" s="19">
        <v>15</v>
      </c>
    </row>
    <row r="6" spans="1:16" ht="13.5" thickTop="1">
      <c r="A6" s="20">
        <v>1</v>
      </c>
      <c r="B6" s="21" t="s">
        <v>14</v>
      </c>
      <c r="C6" s="22">
        <v>257259</v>
      </c>
      <c r="D6" s="23">
        <f>C6/P6</f>
        <v>0.43640869835162877</v>
      </c>
      <c r="E6" s="22">
        <v>210383</v>
      </c>
      <c r="F6" s="23">
        <f>E6/P6</f>
        <v>0.35688924852118181</v>
      </c>
      <c r="G6" s="22">
        <v>90677</v>
      </c>
      <c r="H6" s="24">
        <f t="shared" ref="H6:H54" si="0">G6/P6</f>
        <v>0.15382253503446194</v>
      </c>
      <c r="I6" s="22">
        <v>22125</v>
      </c>
      <c r="J6" s="24">
        <f t="shared" ref="J6:J54" si="1">I6/P6</f>
        <v>3.7532379629205533E-2</v>
      </c>
      <c r="K6" s="22">
        <f>G6+I6</f>
        <v>112802</v>
      </c>
      <c r="L6" s="23">
        <f t="shared" ref="L6:L54" si="2">K6/P6</f>
        <v>0.19135491466366747</v>
      </c>
      <c r="M6" s="25">
        <v>8715</v>
      </c>
      <c r="N6" s="22">
        <v>330</v>
      </c>
      <c r="O6" s="26">
        <v>2</v>
      </c>
      <c r="P6" s="27">
        <f>C6+E6+K6+M6+N6+O6</f>
        <v>589491</v>
      </c>
    </row>
    <row r="7" spans="1:16">
      <c r="A7" s="28">
        <v>2</v>
      </c>
      <c r="B7" s="29" t="s">
        <v>15</v>
      </c>
      <c r="C7" s="22">
        <v>60832</v>
      </c>
      <c r="D7" s="30">
        <f t="shared" ref="D7:D54" si="3">C7/P7</f>
        <v>0.12258436340041028</v>
      </c>
      <c r="E7" s="22">
        <v>242246</v>
      </c>
      <c r="F7" s="30">
        <f t="shared" ref="F7:F54" si="4">E7/P7</f>
        <v>0.48815708338203229</v>
      </c>
      <c r="G7" s="22">
        <v>175414</v>
      </c>
      <c r="H7" s="31">
        <f t="shared" si="0"/>
        <v>0.35348194242371728</v>
      </c>
      <c r="I7" s="22">
        <v>16858</v>
      </c>
      <c r="J7" s="31">
        <f t="shared" si="1"/>
        <v>3.3971054678526375E-2</v>
      </c>
      <c r="K7" s="22">
        <f t="shared" ref="K7:K52" si="5">G7+I7</f>
        <v>192272</v>
      </c>
      <c r="L7" s="30">
        <f t="shared" si="2"/>
        <v>0.38745299710224362</v>
      </c>
      <c r="M7" s="22">
        <v>896</v>
      </c>
      <c r="N7" s="22">
        <v>0</v>
      </c>
      <c r="O7" s="22">
        <v>0</v>
      </c>
      <c r="P7" s="32">
        <f t="shared" ref="P7:P52" si="6">C7+E7+K7+M7+N7+O7</f>
        <v>496246</v>
      </c>
    </row>
    <row r="8" spans="1:16">
      <c r="A8" s="28">
        <v>3</v>
      </c>
      <c r="B8" s="29" t="s">
        <v>16</v>
      </c>
      <c r="C8" s="22">
        <v>355518</v>
      </c>
      <c r="D8" s="30">
        <f t="shared" si="3"/>
        <v>0.33253765295489879</v>
      </c>
      <c r="E8" s="22">
        <v>309799</v>
      </c>
      <c r="F8" s="30">
        <f t="shared" si="4"/>
        <v>0.28977388584480868</v>
      </c>
      <c r="G8" s="22">
        <v>162830</v>
      </c>
      <c r="H8" s="31">
        <f t="shared" si="0"/>
        <v>0.15230482290811201</v>
      </c>
      <c r="I8" s="22">
        <v>175882</v>
      </c>
      <c r="J8" s="31">
        <f t="shared" si="1"/>
        <v>0.16451315398098973</v>
      </c>
      <c r="K8" s="22">
        <f t="shared" si="5"/>
        <v>338712</v>
      </c>
      <c r="L8" s="30">
        <f t="shared" si="2"/>
        <v>0.31681797688910174</v>
      </c>
      <c r="M8" s="22">
        <v>1227</v>
      </c>
      <c r="N8" s="22">
        <v>250</v>
      </c>
      <c r="O8" s="22">
        <v>63600</v>
      </c>
      <c r="P8" s="32">
        <f t="shared" si="6"/>
        <v>1069106</v>
      </c>
    </row>
    <row r="9" spans="1:16">
      <c r="A9" s="28">
        <v>4</v>
      </c>
      <c r="B9" s="29" t="s">
        <v>17</v>
      </c>
      <c r="C9" s="22">
        <v>110806</v>
      </c>
      <c r="D9" s="30">
        <f t="shared" si="3"/>
        <v>0.23179474306274644</v>
      </c>
      <c r="E9" s="22">
        <v>230971</v>
      </c>
      <c r="F9" s="30">
        <f t="shared" si="4"/>
        <v>0.48316755049316473</v>
      </c>
      <c r="G9" s="22">
        <v>117262</v>
      </c>
      <c r="H9" s="31">
        <f t="shared" si="0"/>
        <v>0.24530003033250702</v>
      </c>
      <c r="I9" s="22">
        <v>18996</v>
      </c>
      <c r="J9" s="31">
        <f t="shared" si="1"/>
        <v>3.9737676111581785E-2</v>
      </c>
      <c r="K9" s="22">
        <f t="shared" si="5"/>
        <v>136258</v>
      </c>
      <c r="L9" s="30">
        <f t="shared" si="2"/>
        <v>0.28503770644408882</v>
      </c>
      <c r="M9" s="22">
        <v>0</v>
      </c>
      <c r="N9" s="22">
        <v>0</v>
      </c>
      <c r="O9" s="22">
        <v>0</v>
      </c>
      <c r="P9" s="32">
        <f t="shared" si="6"/>
        <v>478035</v>
      </c>
    </row>
    <row r="10" spans="1:16">
      <c r="A10" s="28">
        <v>5</v>
      </c>
      <c r="B10" s="29" t="s">
        <v>18</v>
      </c>
      <c r="C10" s="22">
        <v>310948</v>
      </c>
      <c r="D10" s="30">
        <f t="shared" si="3"/>
        <v>0.23477093548080219</v>
      </c>
      <c r="E10" s="22">
        <v>755985</v>
      </c>
      <c r="F10" s="30">
        <f t="shared" si="4"/>
        <v>0.57078130639031044</v>
      </c>
      <c r="G10" s="22">
        <v>204094</v>
      </c>
      <c r="H10" s="31">
        <f t="shared" si="0"/>
        <v>0.1540943801086318</v>
      </c>
      <c r="I10" s="22">
        <v>43133</v>
      </c>
      <c r="J10" s="31">
        <f t="shared" si="1"/>
        <v>3.2566135688582791E-2</v>
      </c>
      <c r="K10" s="22">
        <f t="shared" si="5"/>
        <v>247227</v>
      </c>
      <c r="L10" s="30">
        <f t="shared" si="2"/>
        <v>0.1866605157972146</v>
      </c>
      <c r="M10" s="22">
        <v>1426</v>
      </c>
      <c r="N10" s="22">
        <v>8888</v>
      </c>
      <c r="O10" s="22">
        <v>0</v>
      </c>
      <c r="P10" s="32">
        <f t="shared" si="6"/>
        <v>1324474</v>
      </c>
    </row>
    <row r="11" spans="1:16">
      <c r="A11" s="28">
        <v>6</v>
      </c>
      <c r="B11" s="29" t="s">
        <v>19</v>
      </c>
      <c r="C11" s="22">
        <v>298166</v>
      </c>
      <c r="D11" s="30">
        <f t="shared" si="3"/>
        <v>0.30935570521326916</v>
      </c>
      <c r="E11" s="22">
        <v>464541</v>
      </c>
      <c r="F11" s="30">
        <f t="shared" si="4"/>
        <v>0.481974499625971</v>
      </c>
      <c r="G11" s="22">
        <v>158418</v>
      </c>
      <c r="H11" s="31">
        <f t="shared" si="0"/>
        <v>0.16436318060568836</v>
      </c>
      <c r="I11" s="22">
        <v>40328</v>
      </c>
      <c r="J11" s="31">
        <f t="shared" si="1"/>
        <v>4.1841446978665306E-2</v>
      </c>
      <c r="K11" s="22">
        <f t="shared" si="5"/>
        <v>198746</v>
      </c>
      <c r="L11" s="30">
        <f t="shared" si="2"/>
        <v>0.20620462758435365</v>
      </c>
      <c r="M11" s="22">
        <v>1488</v>
      </c>
      <c r="N11" s="22">
        <v>509</v>
      </c>
      <c r="O11" s="22">
        <v>379</v>
      </c>
      <c r="P11" s="32">
        <f t="shared" si="6"/>
        <v>963829</v>
      </c>
    </row>
    <row r="12" spans="1:16">
      <c r="A12" s="28">
        <v>7</v>
      </c>
      <c r="B12" s="29" t="s">
        <v>20</v>
      </c>
      <c r="C12" s="22">
        <v>101217</v>
      </c>
      <c r="D12" s="30">
        <f t="shared" si="3"/>
        <v>0.20280594610515687</v>
      </c>
      <c r="E12" s="22">
        <v>184594</v>
      </c>
      <c r="F12" s="30">
        <f t="shared" si="4"/>
        <v>0.36986633485812981</v>
      </c>
      <c r="G12" s="22">
        <v>116766</v>
      </c>
      <c r="H12" s="31">
        <f t="shared" si="0"/>
        <v>0.23396108462920998</v>
      </c>
      <c r="I12" s="22">
        <v>61263</v>
      </c>
      <c r="J12" s="31">
        <f t="shared" si="1"/>
        <v>0.1227511255642849</v>
      </c>
      <c r="K12" s="22">
        <f t="shared" si="5"/>
        <v>178029</v>
      </c>
      <c r="L12" s="30">
        <f t="shared" si="2"/>
        <v>0.35671221019349486</v>
      </c>
      <c r="M12" s="22">
        <v>4567</v>
      </c>
      <c r="N12" s="22">
        <v>3182</v>
      </c>
      <c r="O12" s="22">
        <v>27494</v>
      </c>
      <c r="P12" s="32">
        <f t="shared" si="6"/>
        <v>499083</v>
      </c>
    </row>
    <row r="13" spans="1:16">
      <c r="A13" s="28">
        <v>8</v>
      </c>
      <c r="B13" s="29" t="s">
        <v>21</v>
      </c>
      <c r="C13" s="22">
        <v>60473</v>
      </c>
      <c r="D13" s="30">
        <f t="shared" si="3"/>
        <v>0.14000064822617536</v>
      </c>
      <c r="E13" s="22">
        <v>139959</v>
      </c>
      <c r="F13" s="30">
        <f t="shared" si="4"/>
        <v>0.32401816885365831</v>
      </c>
      <c r="G13" s="22">
        <v>200445</v>
      </c>
      <c r="H13" s="31">
        <f t="shared" si="0"/>
        <v>0.46404891329511888</v>
      </c>
      <c r="I13" s="22">
        <v>30784</v>
      </c>
      <c r="J13" s="31">
        <f t="shared" si="1"/>
        <v>7.1267837795290168E-2</v>
      </c>
      <c r="K13" s="22">
        <f t="shared" si="5"/>
        <v>231229</v>
      </c>
      <c r="L13" s="30">
        <f t="shared" si="2"/>
        <v>0.53531675109040899</v>
      </c>
      <c r="M13" s="22">
        <v>0</v>
      </c>
      <c r="N13" s="22">
        <v>287</v>
      </c>
      <c r="O13" s="22">
        <v>0</v>
      </c>
      <c r="P13" s="32">
        <f t="shared" si="6"/>
        <v>431948</v>
      </c>
    </row>
    <row r="14" spans="1:16">
      <c r="A14" s="28">
        <v>9</v>
      </c>
      <c r="B14" s="29" t="s">
        <v>22</v>
      </c>
      <c r="C14" s="22">
        <v>142674</v>
      </c>
      <c r="D14" s="30">
        <f t="shared" si="3"/>
        <v>0.34220132876022352</v>
      </c>
      <c r="E14" s="22">
        <v>181183</v>
      </c>
      <c r="F14" s="30">
        <f t="shared" si="4"/>
        <v>0.43456455520111292</v>
      </c>
      <c r="G14" s="22">
        <v>48627</v>
      </c>
      <c r="H14" s="31">
        <f t="shared" si="0"/>
        <v>0.11663108915165615</v>
      </c>
      <c r="I14" s="22">
        <v>44199</v>
      </c>
      <c r="J14" s="31">
        <f t="shared" si="1"/>
        <v>0.10601060129997841</v>
      </c>
      <c r="K14" s="22">
        <f t="shared" si="5"/>
        <v>92826</v>
      </c>
      <c r="L14" s="30">
        <f t="shared" si="2"/>
        <v>0.22264169045163457</v>
      </c>
      <c r="M14" s="22">
        <v>133</v>
      </c>
      <c r="N14" s="22">
        <v>8</v>
      </c>
      <c r="O14" s="22">
        <v>106</v>
      </c>
      <c r="P14" s="32">
        <f t="shared" si="6"/>
        <v>416930</v>
      </c>
    </row>
    <row r="15" spans="1:16">
      <c r="A15" s="28">
        <v>10</v>
      </c>
      <c r="B15" s="29" t="s">
        <v>23</v>
      </c>
      <c r="C15" s="22">
        <v>309834</v>
      </c>
      <c r="D15" s="30">
        <f t="shared" si="3"/>
        <v>0.31443321463039886</v>
      </c>
      <c r="E15" s="22">
        <v>489603</v>
      </c>
      <c r="F15" s="30">
        <f t="shared" si="4"/>
        <v>0.49687072814051125</v>
      </c>
      <c r="G15" s="22">
        <v>154627</v>
      </c>
      <c r="H15" s="31">
        <f t="shared" si="0"/>
        <v>0.1569223025189446</v>
      </c>
      <c r="I15" s="22">
        <v>19384</v>
      </c>
      <c r="J15" s="31">
        <f t="shared" si="1"/>
        <v>1.9671738519322125E-2</v>
      </c>
      <c r="K15" s="22">
        <f t="shared" si="5"/>
        <v>174011</v>
      </c>
      <c r="L15" s="30">
        <f t="shared" si="2"/>
        <v>0.17659404103826673</v>
      </c>
      <c r="M15" s="22">
        <v>839</v>
      </c>
      <c r="N15" s="22">
        <v>401</v>
      </c>
      <c r="O15" s="22">
        <v>10685</v>
      </c>
      <c r="P15" s="32">
        <f t="shared" si="6"/>
        <v>985373</v>
      </c>
    </row>
    <row r="16" spans="1:16">
      <c r="A16" s="28">
        <v>11</v>
      </c>
      <c r="B16" s="29" t="s">
        <v>24</v>
      </c>
      <c r="C16" s="22">
        <v>318410</v>
      </c>
      <c r="D16" s="30">
        <f t="shared" si="3"/>
        <v>0.29245035204993541</v>
      </c>
      <c r="E16" s="22">
        <v>578668</v>
      </c>
      <c r="F16" s="30">
        <f t="shared" si="4"/>
        <v>0.53148977833620814</v>
      </c>
      <c r="G16" s="22">
        <v>166026</v>
      </c>
      <c r="H16" s="31">
        <f t="shared" si="0"/>
        <v>0.15249006673610307</v>
      </c>
      <c r="I16" s="22">
        <v>25662</v>
      </c>
      <c r="J16" s="31">
        <f t="shared" si="1"/>
        <v>2.3569802877753347E-2</v>
      </c>
      <c r="K16" s="22">
        <f t="shared" si="5"/>
        <v>191688</v>
      </c>
      <c r="L16" s="30">
        <f t="shared" si="2"/>
        <v>0.17605986961385642</v>
      </c>
      <c r="M16" s="22">
        <v>0</v>
      </c>
      <c r="N16" s="22">
        <v>0</v>
      </c>
      <c r="O16" s="22">
        <v>0</v>
      </c>
      <c r="P16" s="32">
        <f t="shared" si="6"/>
        <v>1088766</v>
      </c>
    </row>
    <row r="17" spans="1:16">
      <c r="A17" s="28">
        <v>12</v>
      </c>
      <c r="B17" s="29" t="s">
        <v>25</v>
      </c>
      <c r="C17" s="22">
        <v>551487</v>
      </c>
      <c r="D17" s="30">
        <f t="shared" si="3"/>
        <v>0.28692511520197872</v>
      </c>
      <c r="E17" s="22">
        <v>921077</v>
      </c>
      <c r="F17" s="30">
        <f t="shared" si="4"/>
        <v>0.47921369739430475</v>
      </c>
      <c r="G17" s="22">
        <v>155854</v>
      </c>
      <c r="H17" s="31">
        <f t="shared" si="0"/>
        <v>8.1087000971354156E-2</v>
      </c>
      <c r="I17" s="22">
        <v>116373</v>
      </c>
      <c r="J17" s="31">
        <f t="shared" si="1"/>
        <v>6.054600821306734E-2</v>
      </c>
      <c r="K17" s="22">
        <f t="shared" si="5"/>
        <v>272227</v>
      </c>
      <c r="L17" s="30">
        <f t="shared" si="2"/>
        <v>0.14163300918442151</v>
      </c>
      <c r="M17" s="22">
        <v>8263</v>
      </c>
      <c r="N17" s="22">
        <v>7944</v>
      </c>
      <c r="O17" s="22">
        <v>161061</v>
      </c>
      <c r="P17" s="32">
        <f t="shared" si="6"/>
        <v>1922059</v>
      </c>
    </row>
    <row r="18" spans="1:16">
      <c r="A18" s="28">
        <v>13</v>
      </c>
      <c r="B18" s="29" t="s">
        <v>26</v>
      </c>
      <c r="C18" s="22">
        <v>145677</v>
      </c>
      <c r="D18" s="30">
        <f t="shared" si="3"/>
        <v>0.24403183468211384</v>
      </c>
      <c r="E18" s="22">
        <v>254983</v>
      </c>
      <c r="F18" s="30">
        <f t="shared" si="4"/>
        <v>0.4271365370151049</v>
      </c>
      <c r="G18" s="22">
        <v>180689</v>
      </c>
      <c r="H18" s="31">
        <f t="shared" si="0"/>
        <v>0.30268242877651563</v>
      </c>
      <c r="I18" s="22">
        <v>15373</v>
      </c>
      <c r="J18" s="31">
        <f t="shared" si="1"/>
        <v>2.5752187336148712E-2</v>
      </c>
      <c r="K18" s="22">
        <f t="shared" si="5"/>
        <v>196062</v>
      </c>
      <c r="L18" s="30">
        <f t="shared" si="2"/>
        <v>0.32843461611266433</v>
      </c>
      <c r="M18" s="22">
        <v>0</v>
      </c>
      <c r="N18" s="22">
        <v>237</v>
      </c>
      <c r="O18" s="22">
        <v>0</v>
      </c>
      <c r="P18" s="32">
        <f t="shared" si="6"/>
        <v>596959</v>
      </c>
    </row>
    <row r="19" spans="1:16">
      <c r="A19" s="28">
        <v>14</v>
      </c>
      <c r="B19" s="29" t="s">
        <v>27</v>
      </c>
      <c r="C19" s="22">
        <v>140245</v>
      </c>
      <c r="D19" s="30">
        <f t="shared" si="3"/>
        <v>0.20674613470451569</v>
      </c>
      <c r="E19" s="22">
        <v>279313</v>
      </c>
      <c r="F19" s="30">
        <f t="shared" si="4"/>
        <v>0.41175716155814751</v>
      </c>
      <c r="G19" s="22">
        <v>198882</v>
      </c>
      <c r="H19" s="31">
        <f t="shared" si="0"/>
        <v>0.29318752727229841</v>
      </c>
      <c r="I19" s="22">
        <v>52416</v>
      </c>
      <c r="J19" s="31">
        <f t="shared" si="1"/>
        <v>7.7270529406908595E-2</v>
      </c>
      <c r="K19" s="22">
        <f t="shared" si="5"/>
        <v>251298</v>
      </c>
      <c r="L19" s="30">
        <f t="shared" si="2"/>
        <v>0.370458056679207</v>
      </c>
      <c r="M19" s="22">
        <v>0</v>
      </c>
      <c r="N19" s="22">
        <v>0</v>
      </c>
      <c r="O19" s="22">
        <v>7488</v>
      </c>
      <c r="P19" s="32">
        <f t="shared" si="6"/>
        <v>678344</v>
      </c>
    </row>
    <row r="20" spans="1:16">
      <c r="A20" s="28">
        <v>15</v>
      </c>
      <c r="B20" s="29" t="s">
        <v>28</v>
      </c>
      <c r="C20" s="22">
        <v>425540</v>
      </c>
      <c r="D20" s="30">
        <f t="shared" si="3"/>
        <v>0.32377371295878532</v>
      </c>
      <c r="E20" s="22">
        <v>697775</v>
      </c>
      <c r="F20" s="30">
        <f t="shared" si="4"/>
        <v>0.53090473882553091</v>
      </c>
      <c r="G20" s="22">
        <v>142402</v>
      </c>
      <c r="H20" s="31">
        <f t="shared" si="0"/>
        <v>0.10834709844610835</v>
      </c>
      <c r="I20" s="22">
        <v>39687</v>
      </c>
      <c r="J20" s="31">
        <f t="shared" si="1"/>
        <v>3.0196003539491735E-2</v>
      </c>
      <c r="K20" s="22">
        <f t="shared" si="5"/>
        <v>182089</v>
      </c>
      <c r="L20" s="30">
        <f t="shared" si="2"/>
        <v>0.13854310198560008</v>
      </c>
      <c r="M20" s="22">
        <v>0</v>
      </c>
      <c r="N20" s="22">
        <v>8909</v>
      </c>
      <c r="O20" s="22">
        <v>0</v>
      </c>
      <c r="P20" s="32">
        <f t="shared" si="6"/>
        <v>1314313</v>
      </c>
    </row>
    <row r="21" spans="1:16">
      <c r="A21" s="28">
        <v>16</v>
      </c>
      <c r="B21" s="29" t="s">
        <v>29</v>
      </c>
      <c r="C21" s="22">
        <v>64563</v>
      </c>
      <c r="D21" s="30">
        <f t="shared" si="3"/>
        <v>0.17867560372168195</v>
      </c>
      <c r="E21" s="22">
        <v>120521</v>
      </c>
      <c r="F21" s="30">
        <f t="shared" si="4"/>
        <v>0.33353720298221629</v>
      </c>
      <c r="G21" s="22">
        <v>86051</v>
      </c>
      <c r="H21" s="31">
        <f t="shared" si="0"/>
        <v>0.23814281207277316</v>
      </c>
      <c r="I21" s="22">
        <v>44827</v>
      </c>
      <c r="J21" s="31">
        <f t="shared" si="1"/>
        <v>0.12405698756302894</v>
      </c>
      <c r="K21" s="22">
        <f t="shared" si="5"/>
        <v>130878</v>
      </c>
      <c r="L21" s="30">
        <f t="shared" si="2"/>
        <v>0.36219979963580207</v>
      </c>
      <c r="M21" s="22">
        <v>1328</v>
      </c>
      <c r="N21" s="22">
        <v>4052</v>
      </c>
      <c r="O21" s="22">
        <v>40000</v>
      </c>
      <c r="P21" s="32">
        <f t="shared" si="6"/>
        <v>361342</v>
      </c>
    </row>
    <row r="22" spans="1:16">
      <c r="A22" s="28">
        <v>17</v>
      </c>
      <c r="B22" s="29" t="s">
        <v>30</v>
      </c>
      <c r="C22" s="22">
        <v>204799</v>
      </c>
      <c r="D22" s="30">
        <f t="shared" si="3"/>
        <v>0.24897727949659659</v>
      </c>
      <c r="E22" s="22">
        <v>497465</v>
      </c>
      <c r="F22" s="30">
        <f t="shared" si="4"/>
        <v>0.60477581601850805</v>
      </c>
      <c r="G22" s="22">
        <v>70777</v>
      </c>
      <c r="H22" s="31">
        <f t="shared" si="0"/>
        <v>8.6044682400454195E-2</v>
      </c>
      <c r="I22" s="22">
        <v>38633</v>
      </c>
      <c r="J22" s="31">
        <f t="shared" si="1"/>
        <v>4.6966729519148126E-2</v>
      </c>
      <c r="K22" s="22">
        <f t="shared" si="5"/>
        <v>109410</v>
      </c>
      <c r="L22" s="30">
        <f t="shared" si="2"/>
        <v>0.13301141191960231</v>
      </c>
      <c r="M22" s="22">
        <v>8013</v>
      </c>
      <c r="N22" s="22">
        <v>2874</v>
      </c>
      <c r="O22" s="22">
        <v>0</v>
      </c>
      <c r="P22" s="32">
        <f t="shared" si="6"/>
        <v>822561</v>
      </c>
    </row>
    <row r="23" spans="1:16">
      <c r="A23" s="28">
        <v>18</v>
      </c>
      <c r="B23" s="29" t="s">
        <v>31</v>
      </c>
      <c r="C23" s="22">
        <v>578904</v>
      </c>
      <c r="D23" s="30">
        <f t="shared" si="3"/>
        <v>0.2851121651777469</v>
      </c>
      <c r="E23" s="22">
        <v>1204658</v>
      </c>
      <c r="F23" s="30">
        <f t="shared" si="4"/>
        <v>0.59329811277637445</v>
      </c>
      <c r="G23" s="22">
        <v>181468</v>
      </c>
      <c r="H23" s="31">
        <f t="shared" si="0"/>
        <v>8.93735997513843E-2</v>
      </c>
      <c r="I23" s="22">
        <v>50465</v>
      </c>
      <c r="J23" s="31">
        <f t="shared" si="1"/>
        <v>2.4854182067657157E-2</v>
      </c>
      <c r="K23" s="22">
        <f t="shared" si="5"/>
        <v>231933</v>
      </c>
      <c r="L23" s="30">
        <f t="shared" si="2"/>
        <v>0.11422778181904146</v>
      </c>
      <c r="M23" s="22">
        <v>0</v>
      </c>
      <c r="N23" s="22">
        <v>10170</v>
      </c>
      <c r="O23" s="22">
        <v>4778</v>
      </c>
      <c r="P23" s="32">
        <f t="shared" si="6"/>
        <v>2030443</v>
      </c>
    </row>
    <row r="24" spans="1:16">
      <c r="A24" s="28">
        <v>19</v>
      </c>
      <c r="B24" s="29" t="s">
        <v>32</v>
      </c>
      <c r="C24" s="22">
        <v>79554</v>
      </c>
      <c r="D24" s="30">
        <f t="shared" si="3"/>
        <v>0.14448785218845864</v>
      </c>
      <c r="E24" s="22">
        <v>228627</v>
      </c>
      <c r="F24" s="30">
        <f t="shared" si="4"/>
        <v>0.41523775275021657</v>
      </c>
      <c r="G24" s="22">
        <v>225436</v>
      </c>
      <c r="H24" s="31">
        <f t="shared" si="0"/>
        <v>0.4094421832460638</v>
      </c>
      <c r="I24" s="22">
        <v>16258</v>
      </c>
      <c r="J24" s="31">
        <f t="shared" si="1"/>
        <v>2.9528163271236647E-2</v>
      </c>
      <c r="K24" s="22">
        <f t="shared" si="5"/>
        <v>241694</v>
      </c>
      <c r="L24" s="30">
        <f t="shared" si="2"/>
        <v>0.43897034651730044</v>
      </c>
      <c r="M24" s="22">
        <v>699</v>
      </c>
      <c r="N24" s="22">
        <v>19</v>
      </c>
      <c r="O24" s="22">
        <v>0</v>
      </c>
      <c r="P24" s="32">
        <f t="shared" si="6"/>
        <v>550593</v>
      </c>
    </row>
    <row r="25" spans="1:16">
      <c r="A25" s="28">
        <v>20</v>
      </c>
      <c r="B25" s="29" t="s">
        <v>33</v>
      </c>
      <c r="C25" s="22">
        <v>194793</v>
      </c>
      <c r="D25" s="30">
        <f t="shared" si="3"/>
        <v>0.23005570902339731</v>
      </c>
      <c r="E25" s="22">
        <v>385963</v>
      </c>
      <c r="F25" s="30">
        <f t="shared" si="4"/>
        <v>0.45583255877673989</v>
      </c>
      <c r="G25" s="22">
        <v>223438</v>
      </c>
      <c r="H25" s="31">
        <f t="shared" si="0"/>
        <v>0.26388621517595523</v>
      </c>
      <c r="I25" s="22">
        <v>35091</v>
      </c>
      <c r="J25" s="31">
        <f t="shared" si="1"/>
        <v>4.1443403435133884E-2</v>
      </c>
      <c r="K25" s="22">
        <f t="shared" si="5"/>
        <v>258529</v>
      </c>
      <c r="L25" s="30">
        <f t="shared" si="2"/>
        <v>0.30532961861108915</v>
      </c>
      <c r="M25" s="22">
        <v>2298</v>
      </c>
      <c r="N25" s="22">
        <v>336</v>
      </c>
      <c r="O25" s="22">
        <v>4802</v>
      </c>
      <c r="P25" s="32">
        <f t="shared" si="6"/>
        <v>846721</v>
      </c>
    </row>
    <row r="26" spans="1:16">
      <c r="A26" s="28">
        <v>21</v>
      </c>
      <c r="B26" s="29" t="s">
        <v>34</v>
      </c>
      <c r="C26" s="22">
        <v>309476</v>
      </c>
      <c r="D26" s="30">
        <f t="shared" si="3"/>
        <v>0.30745937396615597</v>
      </c>
      <c r="E26" s="22">
        <v>454862</v>
      </c>
      <c r="F26" s="30">
        <f t="shared" si="4"/>
        <v>0.45189800101136646</v>
      </c>
      <c r="G26" s="22">
        <v>194910</v>
      </c>
      <c r="H26" s="31">
        <f t="shared" si="0"/>
        <v>0.19363991579231818</v>
      </c>
      <c r="I26" s="22">
        <v>39349</v>
      </c>
      <c r="J26" s="31">
        <f t="shared" si="1"/>
        <v>3.9092591691098084E-2</v>
      </c>
      <c r="K26" s="22">
        <f t="shared" si="5"/>
        <v>234259</v>
      </c>
      <c r="L26" s="30">
        <f t="shared" si="2"/>
        <v>0.23273250748341628</v>
      </c>
      <c r="M26" s="22">
        <v>6012</v>
      </c>
      <c r="N26" s="22">
        <v>1950</v>
      </c>
      <c r="O26" s="22">
        <v>0</v>
      </c>
      <c r="P26" s="32">
        <f t="shared" si="6"/>
        <v>1006559</v>
      </c>
    </row>
    <row r="27" spans="1:16">
      <c r="A27" s="28">
        <v>22</v>
      </c>
      <c r="B27" s="29" t="s">
        <v>35</v>
      </c>
      <c r="C27" s="22">
        <v>82182</v>
      </c>
      <c r="D27" s="30">
        <f t="shared" si="3"/>
        <v>0.21157316705841162</v>
      </c>
      <c r="E27" s="22">
        <v>149908</v>
      </c>
      <c r="F27" s="30">
        <f t="shared" si="4"/>
        <v>0.38593013466929948</v>
      </c>
      <c r="G27" s="22">
        <v>96631</v>
      </c>
      <c r="H27" s="31">
        <f t="shared" si="0"/>
        <v>0.24877134538002693</v>
      </c>
      <c r="I27" s="22">
        <v>47712</v>
      </c>
      <c r="J27" s="31">
        <f t="shared" si="1"/>
        <v>0.12283199419204856</v>
      </c>
      <c r="K27" s="22">
        <f t="shared" si="5"/>
        <v>144343</v>
      </c>
      <c r="L27" s="30">
        <f t="shared" si="2"/>
        <v>0.37160333957207548</v>
      </c>
      <c r="M27" s="22">
        <v>0</v>
      </c>
      <c r="N27" s="22">
        <v>0</v>
      </c>
      <c r="O27" s="22">
        <v>12000</v>
      </c>
      <c r="P27" s="32">
        <f t="shared" si="6"/>
        <v>388433</v>
      </c>
    </row>
    <row r="28" spans="1:16">
      <c r="A28" s="28">
        <v>23</v>
      </c>
      <c r="B28" s="29" t="s">
        <v>36</v>
      </c>
      <c r="C28" s="22">
        <v>81529</v>
      </c>
      <c r="D28" s="30">
        <f t="shared" si="3"/>
        <v>0.2488432143380378</v>
      </c>
      <c r="E28" s="22">
        <v>106361</v>
      </c>
      <c r="F28" s="30">
        <f t="shared" si="4"/>
        <v>0.32463556673340821</v>
      </c>
      <c r="G28" s="22">
        <v>115794</v>
      </c>
      <c r="H28" s="31">
        <f t="shared" si="0"/>
        <v>0.35342701567612445</v>
      </c>
      <c r="I28" s="22">
        <v>23948</v>
      </c>
      <c r="J28" s="31">
        <f t="shared" si="1"/>
        <v>7.309420325242956E-2</v>
      </c>
      <c r="K28" s="22">
        <f t="shared" si="5"/>
        <v>139742</v>
      </c>
      <c r="L28" s="30">
        <f t="shared" si="2"/>
        <v>0.42652121892855399</v>
      </c>
      <c r="M28" s="22">
        <v>0</v>
      </c>
      <c r="N28" s="22">
        <v>0</v>
      </c>
      <c r="O28" s="22">
        <v>0</v>
      </c>
      <c r="P28" s="32">
        <f t="shared" si="6"/>
        <v>327632</v>
      </c>
    </row>
    <row r="29" spans="1:16">
      <c r="A29" s="28">
        <v>24</v>
      </c>
      <c r="B29" s="29" t="s">
        <v>37</v>
      </c>
      <c r="C29" s="22">
        <v>161809</v>
      </c>
      <c r="D29" s="30">
        <f t="shared" si="3"/>
        <v>0.28423497090178979</v>
      </c>
      <c r="E29" s="22">
        <v>237206</v>
      </c>
      <c r="F29" s="30">
        <f t="shared" si="4"/>
        <v>0.41667793823415233</v>
      </c>
      <c r="G29" s="22">
        <v>150063</v>
      </c>
      <c r="H29" s="31">
        <f t="shared" si="0"/>
        <v>0.26360185427532018</v>
      </c>
      <c r="I29" s="22">
        <v>20036</v>
      </c>
      <c r="J29" s="31">
        <f t="shared" si="1"/>
        <v>3.5195396281963678E-2</v>
      </c>
      <c r="K29" s="22">
        <f t="shared" si="5"/>
        <v>170099</v>
      </c>
      <c r="L29" s="30">
        <f t="shared" si="2"/>
        <v>0.29879725055728384</v>
      </c>
      <c r="M29" s="22">
        <v>0</v>
      </c>
      <c r="N29" s="22">
        <v>165</v>
      </c>
      <c r="O29" s="22">
        <v>0</v>
      </c>
      <c r="P29" s="32">
        <f t="shared" si="6"/>
        <v>569279</v>
      </c>
    </row>
    <row r="30" spans="1:16">
      <c r="A30" s="28">
        <v>25</v>
      </c>
      <c r="B30" s="29" t="s">
        <v>38</v>
      </c>
      <c r="C30" s="22">
        <v>63060</v>
      </c>
      <c r="D30" s="30">
        <f t="shared" si="3"/>
        <v>0.1649951725960444</v>
      </c>
      <c r="E30" s="22">
        <v>152368</v>
      </c>
      <c r="F30" s="30">
        <f t="shared" si="4"/>
        <v>0.39866768883783849</v>
      </c>
      <c r="G30" s="22">
        <v>102016</v>
      </c>
      <c r="H30" s="31">
        <f t="shared" si="0"/>
        <v>0.26692273275544032</v>
      </c>
      <c r="I30" s="22">
        <v>35792</v>
      </c>
      <c r="J30" s="31">
        <f t="shared" si="1"/>
        <v>9.3649020259397739E-2</v>
      </c>
      <c r="K30" s="22">
        <f t="shared" si="5"/>
        <v>137808</v>
      </c>
      <c r="L30" s="30">
        <f t="shared" si="2"/>
        <v>0.36057175301483807</v>
      </c>
      <c r="M30" s="22">
        <v>0</v>
      </c>
      <c r="N30" s="22">
        <v>0</v>
      </c>
      <c r="O30" s="22">
        <v>28957</v>
      </c>
      <c r="P30" s="32">
        <f t="shared" si="6"/>
        <v>382193</v>
      </c>
    </row>
    <row r="31" spans="1:16">
      <c r="A31" s="28">
        <v>26</v>
      </c>
      <c r="B31" s="29" t="s">
        <v>39</v>
      </c>
      <c r="C31" s="22">
        <v>23671</v>
      </c>
      <c r="D31" s="30">
        <f t="shared" si="3"/>
        <v>9.8511363494487844E-2</v>
      </c>
      <c r="E31" s="22">
        <v>111332</v>
      </c>
      <c r="F31" s="30">
        <f t="shared" si="4"/>
        <v>0.46332926874945379</v>
      </c>
      <c r="G31" s="22">
        <v>83678</v>
      </c>
      <c r="H31" s="31">
        <f t="shared" si="0"/>
        <v>0.34824189406834327</v>
      </c>
      <c r="I31" s="22">
        <v>21444</v>
      </c>
      <c r="J31" s="31">
        <f t="shared" si="1"/>
        <v>8.9243279911106296E-2</v>
      </c>
      <c r="K31" s="22">
        <f t="shared" si="5"/>
        <v>105122</v>
      </c>
      <c r="L31" s="30">
        <f t="shared" si="2"/>
        <v>0.43748517397944958</v>
      </c>
      <c r="M31" s="22">
        <v>162</v>
      </c>
      <c r="N31" s="22">
        <v>0</v>
      </c>
      <c r="O31" s="22">
        <v>0</v>
      </c>
      <c r="P31" s="32">
        <f t="shared" si="6"/>
        <v>240287</v>
      </c>
    </row>
    <row r="32" spans="1:16">
      <c r="A32" s="28">
        <v>27</v>
      </c>
      <c r="B32" s="29" t="s">
        <v>40</v>
      </c>
      <c r="C32" s="22">
        <v>216991</v>
      </c>
      <c r="D32" s="30">
        <f t="shared" si="3"/>
        <v>0.27053333433073262</v>
      </c>
      <c r="E32" s="22">
        <v>313748</v>
      </c>
      <c r="F32" s="30">
        <f t="shared" si="4"/>
        <v>0.3911650371655907</v>
      </c>
      <c r="G32" s="22">
        <v>226137</v>
      </c>
      <c r="H32" s="31">
        <f t="shared" si="0"/>
        <v>0.28193610161503879</v>
      </c>
      <c r="I32" s="22">
        <v>45067</v>
      </c>
      <c r="J32" s="31">
        <f t="shared" si="1"/>
        <v>5.6187241767092305E-2</v>
      </c>
      <c r="K32" s="22">
        <f t="shared" si="5"/>
        <v>271204</v>
      </c>
      <c r="L32" s="30">
        <f t="shared" si="2"/>
        <v>0.33812334338213107</v>
      </c>
      <c r="M32" s="22">
        <v>128</v>
      </c>
      <c r="N32" s="22">
        <v>15</v>
      </c>
      <c r="O32" s="22">
        <v>0</v>
      </c>
      <c r="P32" s="32">
        <f t="shared" si="6"/>
        <v>802086</v>
      </c>
    </row>
    <row r="33" spans="1:16">
      <c r="A33" s="28">
        <v>28</v>
      </c>
      <c r="B33" s="29" t="s">
        <v>41</v>
      </c>
      <c r="C33" s="22">
        <v>312192</v>
      </c>
      <c r="D33" s="30">
        <f t="shared" si="3"/>
        <v>0.39602443185782332</v>
      </c>
      <c r="E33" s="22">
        <v>288306</v>
      </c>
      <c r="F33" s="30">
        <f t="shared" si="4"/>
        <v>0.36572436145449472</v>
      </c>
      <c r="G33" s="22">
        <v>66756</v>
      </c>
      <c r="H33" s="31">
        <f t="shared" si="0"/>
        <v>8.468188477956147E-2</v>
      </c>
      <c r="I33" s="22">
        <v>104469</v>
      </c>
      <c r="J33" s="31">
        <f t="shared" si="1"/>
        <v>0.13252189797225727</v>
      </c>
      <c r="K33" s="22">
        <f t="shared" si="5"/>
        <v>171225</v>
      </c>
      <c r="L33" s="30">
        <f t="shared" si="2"/>
        <v>0.21720378275181876</v>
      </c>
      <c r="M33" s="22">
        <v>0</v>
      </c>
      <c r="N33" s="22">
        <v>46</v>
      </c>
      <c r="O33" s="22">
        <v>16546</v>
      </c>
      <c r="P33" s="32">
        <f t="shared" si="6"/>
        <v>788315</v>
      </c>
    </row>
    <row r="34" spans="1:16">
      <c r="A34" s="28">
        <v>29</v>
      </c>
      <c r="B34" s="29" t="s">
        <v>42</v>
      </c>
      <c r="C34" s="22">
        <v>54170</v>
      </c>
      <c r="D34" s="30">
        <f t="shared" si="3"/>
        <v>0.12968513588569897</v>
      </c>
      <c r="E34" s="22">
        <v>172929</v>
      </c>
      <c r="F34" s="30">
        <f t="shared" si="4"/>
        <v>0.41399890831785185</v>
      </c>
      <c r="G34" s="22">
        <v>178922</v>
      </c>
      <c r="H34" s="31">
        <f t="shared" si="0"/>
        <v>0.42834638883036791</v>
      </c>
      <c r="I34" s="22">
        <v>11644</v>
      </c>
      <c r="J34" s="31">
        <f t="shared" si="1"/>
        <v>2.7876199413939057E-2</v>
      </c>
      <c r="K34" s="22">
        <f t="shared" si="5"/>
        <v>190566</v>
      </c>
      <c r="L34" s="30">
        <f t="shared" si="2"/>
        <v>0.45622258824430695</v>
      </c>
      <c r="M34" s="22">
        <v>39</v>
      </c>
      <c r="N34" s="22">
        <v>0</v>
      </c>
      <c r="O34" s="22">
        <v>0</v>
      </c>
      <c r="P34" s="32">
        <f t="shared" si="6"/>
        <v>417704</v>
      </c>
    </row>
    <row r="35" spans="1:16">
      <c r="A35" s="28">
        <v>30</v>
      </c>
      <c r="B35" s="29" t="s">
        <v>43</v>
      </c>
      <c r="C35" s="22">
        <v>422044</v>
      </c>
      <c r="D35" s="30">
        <f t="shared" si="3"/>
        <v>0.28702216981099998</v>
      </c>
      <c r="E35" s="22">
        <v>699069</v>
      </c>
      <c r="F35" s="30">
        <f t="shared" si="4"/>
        <v>0.47542033822920343</v>
      </c>
      <c r="G35" s="22">
        <v>231216</v>
      </c>
      <c r="H35" s="31">
        <f t="shared" si="0"/>
        <v>0.157244547997413</v>
      </c>
      <c r="I35" s="22">
        <v>39856</v>
      </c>
      <c r="J35" s="31">
        <f t="shared" si="1"/>
        <v>2.7105125531904764E-2</v>
      </c>
      <c r="K35" s="22">
        <v>271072</v>
      </c>
      <c r="L35" s="30">
        <f t="shared" si="2"/>
        <v>0.18434967352931775</v>
      </c>
      <c r="M35" s="22">
        <v>14510</v>
      </c>
      <c r="N35" s="22">
        <v>831</v>
      </c>
      <c r="O35" s="22">
        <v>62897</v>
      </c>
      <c r="P35" s="32">
        <f t="shared" si="6"/>
        <v>1470423</v>
      </c>
    </row>
    <row r="36" spans="1:16">
      <c r="A36" s="28">
        <v>31</v>
      </c>
      <c r="B36" s="29" t="s">
        <v>44</v>
      </c>
      <c r="C36" s="22">
        <v>171472</v>
      </c>
      <c r="D36" s="30">
        <f t="shared" si="3"/>
        <v>0.25593217809221031</v>
      </c>
      <c r="E36" s="22">
        <v>335773</v>
      </c>
      <c r="F36" s="30">
        <f t="shared" si="4"/>
        <v>0.5011612113613636</v>
      </c>
      <c r="G36" s="22">
        <v>90931</v>
      </c>
      <c r="H36" s="31">
        <f t="shared" si="0"/>
        <v>0.13571993611844954</v>
      </c>
      <c r="I36" s="22">
        <v>28796</v>
      </c>
      <c r="J36" s="31">
        <f t="shared" si="1"/>
        <v>4.2979745966357709E-2</v>
      </c>
      <c r="K36" s="22">
        <f t="shared" si="5"/>
        <v>119727</v>
      </c>
      <c r="L36" s="30">
        <f t="shared" si="2"/>
        <v>0.17869968208480724</v>
      </c>
      <c r="M36" s="22">
        <v>69</v>
      </c>
      <c r="N36" s="22">
        <v>42949</v>
      </c>
      <c r="O36" s="22">
        <v>0</v>
      </c>
      <c r="P36" s="32">
        <f t="shared" si="6"/>
        <v>669990</v>
      </c>
    </row>
    <row r="37" spans="1:16">
      <c r="A37" s="28">
        <v>32</v>
      </c>
      <c r="B37" s="29" t="s">
        <v>45</v>
      </c>
      <c r="C37" s="22">
        <v>103758</v>
      </c>
      <c r="D37" s="30">
        <f t="shared" si="3"/>
        <v>0.23628674687271559</v>
      </c>
      <c r="E37" s="22">
        <v>194703</v>
      </c>
      <c r="F37" s="30">
        <f t="shared" si="4"/>
        <v>0.44339461512710676</v>
      </c>
      <c r="G37" s="22">
        <v>128011</v>
      </c>
      <c r="H37" s="31">
        <f t="shared" si="0"/>
        <v>0.29151778902757569</v>
      </c>
      <c r="I37" s="22">
        <v>11765</v>
      </c>
      <c r="J37" s="31">
        <f t="shared" si="1"/>
        <v>2.67922818188236E-2</v>
      </c>
      <c r="K37" s="22">
        <f t="shared" si="5"/>
        <v>139776</v>
      </c>
      <c r="L37" s="30">
        <f t="shared" si="2"/>
        <v>0.31831007084639928</v>
      </c>
      <c r="M37" s="22">
        <v>748</v>
      </c>
      <c r="N37" s="22">
        <v>134</v>
      </c>
      <c r="O37" s="22">
        <v>0</v>
      </c>
      <c r="P37" s="32">
        <f t="shared" si="6"/>
        <v>439119</v>
      </c>
    </row>
    <row r="38" spans="1:16">
      <c r="A38" s="28">
        <v>33</v>
      </c>
      <c r="B38" s="29" t="s">
        <v>46</v>
      </c>
      <c r="C38" s="22">
        <v>107816</v>
      </c>
      <c r="D38" s="30">
        <f t="shared" si="3"/>
        <v>0.20025892348012475</v>
      </c>
      <c r="E38" s="22">
        <v>325739</v>
      </c>
      <c r="F38" s="30">
        <f t="shared" si="4"/>
        <v>0.60503210539708718</v>
      </c>
      <c r="G38" s="22">
        <v>77757</v>
      </c>
      <c r="H38" s="31">
        <f t="shared" si="0"/>
        <v>0.14442692284117439</v>
      </c>
      <c r="I38" s="22">
        <v>23452</v>
      </c>
      <c r="J38" s="31">
        <f t="shared" si="1"/>
        <v>4.3560067832751036E-2</v>
      </c>
      <c r="K38" s="22">
        <f t="shared" si="5"/>
        <v>101209</v>
      </c>
      <c r="L38" s="30">
        <f t="shared" si="2"/>
        <v>0.18798699067392544</v>
      </c>
      <c r="M38" s="22">
        <v>1361</v>
      </c>
      <c r="N38" s="22">
        <v>2258</v>
      </c>
      <c r="O38" s="22">
        <v>0</v>
      </c>
      <c r="P38" s="32">
        <f t="shared" si="6"/>
        <v>538383</v>
      </c>
    </row>
    <row r="39" spans="1:16">
      <c r="A39" s="28">
        <v>34</v>
      </c>
      <c r="B39" s="29" t="s">
        <v>47</v>
      </c>
      <c r="C39" s="22">
        <v>75999</v>
      </c>
      <c r="D39" s="30">
        <f t="shared" si="3"/>
        <v>0.31729974365183411</v>
      </c>
      <c r="E39" s="22">
        <v>119883</v>
      </c>
      <c r="F39" s="30">
        <f t="shared" si="4"/>
        <v>0.50051770639367399</v>
      </c>
      <c r="G39" s="22">
        <v>36768</v>
      </c>
      <c r="H39" s="31">
        <f t="shared" si="0"/>
        <v>0.15350829582745346</v>
      </c>
      <c r="I39" s="22">
        <v>6258</v>
      </c>
      <c r="J39" s="31">
        <f t="shared" si="1"/>
        <v>2.6127472674287527E-2</v>
      </c>
      <c r="K39" s="22">
        <f t="shared" si="5"/>
        <v>43026</v>
      </c>
      <c r="L39" s="30">
        <f t="shared" si="2"/>
        <v>0.17963576850174098</v>
      </c>
      <c r="M39" s="22">
        <v>0</v>
      </c>
      <c r="N39" s="22">
        <v>610</v>
      </c>
      <c r="O39" s="22">
        <v>0</v>
      </c>
      <c r="P39" s="32">
        <f t="shared" si="6"/>
        <v>239518</v>
      </c>
    </row>
    <row r="40" spans="1:16">
      <c r="A40" s="28">
        <v>35</v>
      </c>
      <c r="B40" s="29" t="s">
        <v>48</v>
      </c>
      <c r="C40" s="22">
        <v>947897</v>
      </c>
      <c r="D40" s="30">
        <f t="shared" si="3"/>
        <v>0.43410463974559071</v>
      </c>
      <c r="E40" s="22">
        <v>904526</v>
      </c>
      <c r="F40" s="30">
        <f t="shared" si="4"/>
        <v>0.41424219442673643</v>
      </c>
      <c r="G40" s="22">
        <v>175065</v>
      </c>
      <c r="H40" s="31">
        <f t="shared" si="0"/>
        <v>8.0173825591875317E-2</v>
      </c>
      <c r="I40" s="22">
        <v>28091</v>
      </c>
      <c r="J40" s="31">
        <f t="shared" si="1"/>
        <v>1.2864724157892037E-2</v>
      </c>
      <c r="K40" s="22">
        <f t="shared" si="5"/>
        <v>203156</v>
      </c>
      <c r="L40" s="30">
        <f t="shared" si="2"/>
        <v>9.3038549749767357E-2</v>
      </c>
      <c r="M40" s="22">
        <v>2896</v>
      </c>
      <c r="N40" s="22">
        <v>93</v>
      </c>
      <c r="O40" s="22">
        <v>125000</v>
      </c>
      <c r="P40" s="32">
        <f t="shared" si="6"/>
        <v>2183568</v>
      </c>
    </row>
    <row r="41" spans="1:16">
      <c r="A41" s="28">
        <v>36</v>
      </c>
      <c r="B41" s="29" t="s">
        <v>49</v>
      </c>
      <c r="C41" s="22">
        <v>143116</v>
      </c>
      <c r="D41" s="30">
        <f t="shared" si="3"/>
        <v>0.20848957377316657</v>
      </c>
      <c r="E41" s="22">
        <v>390138</v>
      </c>
      <c r="F41" s="30">
        <f t="shared" si="4"/>
        <v>0.5683480905888626</v>
      </c>
      <c r="G41" s="22">
        <v>104794</v>
      </c>
      <c r="H41" s="31">
        <f t="shared" si="0"/>
        <v>0.15266257018072904</v>
      </c>
      <c r="I41" s="22">
        <v>44362</v>
      </c>
      <c r="J41" s="31">
        <f t="shared" si="1"/>
        <v>6.4625998991903175E-2</v>
      </c>
      <c r="K41" s="22">
        <f t="shared" si="5"/>
        <v>149156</v>
      </c>
      <c r="L41" s="30">
        <f t="shared" si="2"/>
        <v>0.2172885691726322</v>
      </c>
      <c r="M41" s="22">
        <v>3944</v>
      </c>
      <c r="N41" s="22">
        <v>88</v>
      </c>
      <c r="O41" s="22">
        <v>0</v>
      </c>
      <c r="P41" s="32">
        <f t="shared" si="6"/>
        <v>686442</v>
      </c>
    </row>
    <row r="42" spans="1:16" s="33" customFormat="1">
      <c r="A42" s="28">
        <v>37</v>
      </c>
      <c r="B42" s="29" t="s">
        <v>50</v>
      </c>
      <c r="C42" s="22">
        <v>53785</v>
      </c>
      <c r="D42" s="30">
        <f t="shared" si="3"/>
        <v>0.13471036707541878</v>
      </c>
      <c r="E42" s="22">
        <v>176435</v>
      </c>
      <c r="F42" s="30">
        <f t="shared" si="4"/>
        <v>0.44190059709866153</v>
      </c>
      <c r="G42" s="22">
        <v>134821</v>
      </c>
      <c r="H42" s="31">
        <f t="shared" si="0"/>
        <v>0.33767381982848443</v>
      </c>
      <c r="I42" s="22">
        <v>34157</v>
      </c>
      <c r="J42" s="31">
        <f t="shared" si="1"/>
        <v>8.5549911837781517E-2</v>
      </c>
      <c r="K42" s="22">
        <f t="shared" si="5"/>
        <v>168978</v>
      </c>
      <c r="L42" s="30">
        <f t="shared" si="2"/>
        <v>0.42322373166626592</v>
      </c>
      <c r="M42" s="22">
        <v>0</v>
      </c>
      <c r="N42" s="22">
        <v>66</v>
      </c>
      <c r="O42" s="22">
        <v>0</v>
      </c>
      <c r="P42" s="32">
        <f t="shared" si="6"/>
        <v>399264</v>
      </c>
    </row>
    <row r="43" spans="1:16" s="33" customFormat="1">
      <c r="A43" s="28">
        <v>38</v>
      </c>
      <c r="B43" s="29" t="s">
        <v>51</v>
      </c>
      <c r="C43" s="22">
        <v>64178</v>
      </c>
      <c r="D43" s="30">
        <f t="shared" si="3"/>
        <v>0.16387908625241945</v>
      </c>
      <c r="E43" s="22">
        <v>135413</v>
      </c>
      <c r="F43" s="30">
        <f t="shared" si="4"/>
        <v>0.34577828393996191</v>
      </c>
      <c r="G43" s="22">
        <v>160772</v>
      </c>
      <c r="H43" s="31">
        <f t="shared" si="0"/>
        <v>0.41053271300093458</v>
      </c>
      <c r="I43" s="22">
        <v>30361</v>
      </c>
      <c r="J43" s="31">
        <f t="shared" si="1"/>
        <v>7.7527079960573828E-2</v>
      </c>
      <c r="K43" s="22">
        <f t="shared" si="5"/>
        <v>191133</v>
      </c>
      <c r="L43" s="30">
        <f t="shared" si="2"/>
        <v>0.48805979296150842</v>
      </c>
      <c r="M43" s="22">
        <v>873</v>
      </c>
      <c r="N43" s="22">
        <v>0</v>
      </c>
      <c r="O43" s="22">
        <v>21</v>
      </c>
      <c r="P43" s="32">
        <f t="shared" si="6"/>
        <v>391618</v>
      </c>
    </row>
    <row r="44" spans="1:16" s="33" customFormat="1" ht="13.5" thickBot="1">
      <c r="A44" s="28">
        <v>39</v>
      </c>
      <c r="B44" s="29" t="s">
        <v>52</v>
      </c>
      <c r="C44" s="22">
        <v>211627</v>
      </c>
      <c r="D44" s="34">
        <f t="shared" si="3"/>
        <v>0.24061893483992811</v>
      </c>
      <c r="E44" s="22">
        <v>366063</v>
      </c>
      <c r="F44" s="34">
        <f t="shared" si="4"/>
        <v>0.41621196323866333</v>
      </c>
      <c r="G44" s="22">
        <v>206154</v>
      </c>
      <c r="H44" s="35">
        <f t="shared" si="0"/>
        <v>0.2343961587745918</v>
      </c>
      <c r="I44" s="22">
        <v>69161</v>
      </c>
      <c r="J44" s="35">
        <f t="shared" si="1"/>
        <v>7.8635741906582179E-2</v>
      </c>
      <c r="K44" s="22">
        <f t="shared" si="5"/>
        <v>275315</v>
      </c>
      <c r="L44" s="34">
        <f t="shared" si="2"/>
        <v>0.31303190068117398</v>
      </c>
      <c r="M44" s="22">
        <v>0</v>
      </c>
      <c r="N44" s="22">
        <v>3291</v>
      </c>
      <c r="O44" s="22">
        <v>23215</v>
      </c>
      <c r="P44" s="36">
        <f t="shared" si="6"/>
        <v>879511</v>
      </c>
    </row>
    <row r="45" spans="1:16" s="43" customFormat="1" ht="14.25" thickTop="1" thickBot="1">
      <c r="A45" s="37" t="s">
        <v>53</v>
      </c>
      <c r="B45" s="38" t="s">
        <v>54</v>
      </c>
      <c r="C45" s="39">
        <f>SUM(C6:C44)</f>
        <v>8318471</v>
      </c>
      <c r="D45" s="40">
        <f t="shared" si="3"/>
        <v>0.27465537951341401</v>
      </c>
      <c r="E45" s="39">
        <f>SUM(E6:E44)</f>
        <v>14013076</v>
      </c>
      <c r="F45" s="40">
        <f t="shared" si="4"/>
        <v>0.46267718032921118</v>
      </c>
      <c r="G45" s="39">
        <f>SUM(G6:G44)</f>
        <v>5621379</v>
      </c>
      <c r="H45" s="41">
        <f t="shared" si="0"/>
        <v>0.18560405904327079</v>
      </c>
      <c r="I45" s="39">
        <f>SUM(I6:I44)</f>
        <v>1573457</v>
      </c>
      <c r="J45" s="41">
        <f t="shared" si="1"/>
        <v>5.1951666295769729E-2</v>
      </c>
      <c r="K45" s="39">
        <f>SUM(K6:K44)</f>
        <v>7194836</v>
      </c>
      <c r="L45" s="40">
        <f t="shared" si="2"/>
        <v>0.23755572533904051</v>
      </c>
      <c r="M45" s="39">
        <f>SUM(M6:M44)</f>
        <v>70634</v>
      </c>
      <c r="N45" s="39">
        <f t="shared" ref="N45:O45" si="7">SUM(N6:N44)</f>
        <v>100892</v>
      </c>
      <c r="O45" s="39">
        <f t="shared" si="7"/>
        <v>589031</v>
      </c>
      <c r="P45" s="42">
        <f>SUM(P6:P44)</f>
        <v>30286940</v>
      </c>
    </row>
    <row r="46" spans="1:16" ht="13.5" thickTop="1">
      <c r="A46" s="28">
        <v>1</v>
      </c>
      <c r="B46" s="29" t="s">
        <v>55</v>
      </c>
      <c r="C46" s="44">
        <v>1075250</v>
      </c>
      <c r="D46" s="30">
        <f t="shared" si="3"/>
        <v>0.30507691683494015</v>
      </c>
      <c r="E46" s="44">
        <v>2012681</v>
      </c>
      <c r="F46" s="30">
        <f t="shared" si="4"/>
        <v>0.57105093145990615</v>
      </c>
      <c r="G46" s="44">
        <v>192788</v>
      </c>
      <c r="H46" s="31">
        <f t="shared" si="0"/>
        <v>5.4699064071401474E-2</v>
      </c>
      <c r="I46" s="44">
        <v>98571</v>
      </c>
      <c r="J46" s="31">
        <f t="shared" si="1"/>
        <v>2.7967204621564178E-2</v>
      </c>
      <c r="K46" s="44">
        <f t="shared" si="5"/>
        <v>291359</v>
      </c>
      <c r="L46" s="30">
        <f t="shared" si="2"/>
        <v>8.2666268692965658E-2</v>
      </c>
      <c r="M46" s="44">
        <v>2671</v>
      </c>
      <c r="N46" s="44">
        <v>39095</v>
      </c>
      <c r="O46" s="44">
        <v>103465</v>
      </c>
      <c r="P46" s="32">
        <f t="shared" si="6"/>
        <v>3524521</v>
      </c>
    </row>
    <row r="47" spans="1:16">
      <c r="A47" s="28">
        <v>2</v>
      </c>
      <c r="B47" s="29" t="s">
        <v>56</v>
      </c>
      <c r="C47" s="45">
        <v>1794440</v>
      </c>
      <c r="D47" s="30">
        <f t="shared" si="3"/>
        <v>0.43352987989286657</v>
      </c>
      <c r="E47" s="45">
        <v>2079955</v>
      </c>
      <c r="F47" s="30">
        <f t="shared" si="4"/>
        <v>0.50250921810289972</v>
      </c>
      <c r="G47" s="45">
        <v>84545</v>
      </c>
      <c r="H47" s="31">
        <f t="shared" si="0"/>
        <v>2.0425750482346808E-2</v>
      </c>
      <c r="I47" s="45">
        <v>64546</v>
      </c>
      <c r="J47" s="31">
        <f t="shared" si="1"/>
        <v>1.5594068136892271E-2</v>
      </c>
      <c r="K47" s="45">
        <f t="shared" si="5"/>
        <v>149091</v>
      </c>
      <c r="L47" s="30">
        <f t="shared" si="2"/>
        <v>3.6019818619239079E-2</v>
      </c>
      <c r="M47" s="45">
        <v>11218</v>
      </c>
      <c r="N47" s="45">
        <v>26980</v>
      </c>
      <c r="O47" s="45">
        <v>77454</v>
      </c>
      <c r="P47" s="32">
        <f t="shared" si="6"/>
        <v>4139138</v>
      </c>
    </row>
    <row r="48" spans="1:16">
      <c r="A48" s="28">
        <v>3</v>
      </c>
      <c r="B48" s="29" t="s">
        <v>57</v>
      </c>
      <c r="C48" s="45">
        <v>617895</v>
      </c>
      <c r="D48" s="30">
        <f t="shared" si="3"/>
        <v>0.27577334541348486</v>
      </c>
      <c r="E48" s="45">
        <v>1158086</v>
      </c>
      <c r="F48" s="30">
        <f t="shared" si="4"/>
        <v>0.5168665396167974</v>
      </c>
      <c r="G48" s="45">
        <v>381738</v>
      </c>
      <c r="H48" s="31">
        <f t="shared" si="0"/>
        <v>0.17037387473835017</v>
      </c>
      <c r="I48" s="45">
        <v>69606</v>
      </c>
      <c r="J48" s="31">
        <f t="shared" si="1"/>
        <v>3.1065924600216906E-2</v>
      </c>
      <c r="K48" s="45">
        <f t="shared" si="5"/>
        <v>451344</v>
      </c>
      <c r="L48" s="30">
        <f t="shared" si="2"/>
        <v>0.20143979933856707</v>
      </c>
      <c r="M48" s="45">
        <v>3741</v>
      </c>
      <c r="N48" s="45">
        <v>7973</v>
      </c>
      <c r="O48" s="45">
        <v>1551</v>
      </c>
      <c r="P48" s="32">
        <f t="shared" si="6"/>
        <v>2240590</v>
      </c>
    </row>
    <row r="49" spans="1:16">
      <c r="A49" s="28">
        <v>4</v>
      </c>
      <c r="B49" s="29" t="s">
        <v>58</v>
      </c>
      <c r="C49" s="45">
        <v>586247</v>
      </c>
      <c r="D49" s="30">
        <f t="shared" si="3"/>
        <v>0.26939789664074615</v>
      </c>
      <c r="E49" s="45">
        <v>1031957</v>
      </c>
      <c r="F49" s="30">
        <f t="shared" si="4"/>
        <v>0.47421487056427486</v>
      </c>
      <c r="G49" s="45">
        <v>254994</v>
      </c>
      <c r="H49" s="31">
        <f t="shared" si="0"/>
        <v>0.11717731136536377</v>
      </c>
      <c r="I49" s="45">
        <v>293408</v>
      </c>
      <c r="J49" s="31">
        <f t="shared" si="1"/>
        <v>0.13482968451449312</v>
      </c>
      <c r="K49" s="45">
        <f t="shared" si="5"/>
        <v>548402</v>
      </c>
      <c r="L49" s="30">
        <f t="shared" si="2"/>
        <v>0.25200699587985687</v>
      </c>
      <c r="M49" s="45">
        <v>619</v>
      </c>
      <c r="N49" s="45">
        <v>8913</v>
      </c>
      <c r="O49" s="45">
        <v>0</v>
      </c>
      <c r="P49" s="32">
        <f t="shared" si="6"/>
        <v>2176138</v>
      </c>
    </row>
    <row r="50" spans="1:16" ht="13.5" thickBot="1">
      <c r="A50" s="28">
        <v>5</v>
      </c>
      <c r="B50" s="29" t="s">
        <v>59</v>
      </c>
      <c r="C50" s="45">
        <v>1620033</v>
      </c>
      <c r="D50" s="30">
        <f t="shared" si="3"/>
        <v>0.37060948233086655</v>
      </c>
      <c r="E50" s="45">
        <v>2167915</v>
      </c>
      <c r="F50" s="30">
        <f t="shared" si="4"/>
        <v>0.49594659854911632</v>
      </c>
      <c r="G50" s="45">
        <v>240431</v>
      </c>
      <c r="H50" s="31">
        <f t="shared" si="0"/>
        <v>5.5002588494365595E-2</v>
      </c>
      <c r="I50" s="45">
        <v>160856</v>
      </c>
      <c r="J50" s="31">
        <f t="shared" si="1"/>
        <v>3.6798484283847223E-2</v>
      </c>
      <c r="K50" s="45">
        <f t="shared" si="5"/>
        <v>401287</v>
      </c>
      <c r="L50" s="30">
        <f t="shared" si="2"/>
        <v>9.1801072778212811E-2</v>
      </c>
      <c r="M50" s="45">
        <v>6644</v>
      </c>
      <c r="N50" s="45">
        <v>15743</v>
      </c>
      <c r="O50" s="45">
        <v>159645</v>
      </c>
      <c r="P50" s="32">
        <f t="shared" si="6"/>
        <v>4371267</v>
      </c>
    </row>
    <row r="51" spans="1:16" s="50" customFormat="1" ht="27" thickTop="1" thickBot="1">
      <c r="A51" s="46"/>
      <c r="B51" s="47" t="s">
        <v>60</v>
      </c>
      <c r="C51" s="39">
        <f>SUM(C46:C50)</f>
        <v>5693865</v>
      </c>
      <c r="D51" s="48">
        <f t="shared" si="3"/>
        <v>0.34609681190717967</v>
      </c>
      <c r="E51" s="39">
        <f>SUM(E46:E50)</f>
        <v>8450594</v>
      </c>
      <c r="F51" s="48">
        <f t="shared" si="4"/>
        <v>0.51366227371424178</v>
      </c>
      <c r="G51" s="39">
        <f>SUM(G46:G50)</f>
        <v>1154496</v>
      </c>
      <c r="H51" s="49">
        <f t="shared" si="0"/>
        <v>7.0175071758742311E-2</v>
      </c>
      <c r="I51" s="39">
        <f>SUM(I46:I50)</f>
        <v>686987</v>
      </c>
      <c r="J51" s="49">
        <f t="shared" si="1"/>
        <v>4.1757929020389072E-2</v>
      </c>
      <c r="K51" s="39">
        <f>SUM(K46:K50)</f>
        <v>1841483</v>
      </c>
      <c r="L51" s="48">
        <f t="shared" si="2"/>
        <v>0.11193300077913139</v>
      </c>
      <c r="M51" s="39">
        <f>SUM(M46:M50)</f>
        <v>24893</v>
      </c>
      <c r="N51" s="39">
        <f t="shared" ref="N51:O51" si="8">SUM(N46:N50)</f>
        <v>98704</v>
      </c>
      <c r="O51" s="65">
        <f t="shared" si="8"/>
        <v>342115</v>
      </c>
      <c r="P51" s="56">
        <f>SUM(P46:P50)</f>
        <v>16451654</v>
      </c>
    </row>
    <row r="52" spans="1:16" s="33" customFormat="1" ht="14.25" thickTop="1" thickBot="1">
      <c r="A52" s="51">
        <v>6</v>
      </c>
      <c r="B52" s="52" t="s">
        <v>61</v>
      </c>
      <c r="C52" s="53">
        <v>6699930</v>
      </c>
      <c r="D52" s="54">
        <f t="shared" si="3"/>
        <v>0.41457597530635937</v>
      </c>
      <c r="E52" s="53">
        <v>7969771</v>
      </c>
      <c r="F52" s="54">
        <f t="shared" si="4"/>
        <v>0.49315076206666919</v>
      </c>
      <c r="G52" s="53">
        <v>229671</v>
      </c>
      <c r="H52" s="55">
        <f t="shared" si="0"/>
        <v>1.4211503526840858E-2</v>
      </c>
      <c r="I52" s="53">
        <v>747634</v>
      </c>
      <c r="J52" s="55">
        <f t="shared" si="1"/>
        <v>4.626184075388768E-2</v>
      </c>
      <c r="K52" s="53">
        <f t="shared" si="5"/>
        <v>977305</v>
      </c>
      <c r="L52" s="54">
        <f t="shared" si="2"/>
        <v>6.0473344280728536E-2</v>
      </c>
      <c r="M52" s="53">
        <v>123623</v>
      </c>
      <c r="N52" s="53">
        <v>182472</v>
      </c>
      <c r="O52" s="66">
        <v>207821</v>
      </c>
      <c r="P52" s="56">
        <f t="shared" si="6"/>
        <v>16160922</v>
      </c>
    </row>
    <row r="53" spans="1:16" s="50" customFormat="1" ht="14.25" thickTop="1" thickBot="1">
      <c r="A53" s="46" t="s">
        <v>62</v>
      </c>
      <c r="B53" s="57" t="s">
        <v>63</v>
      </c>
      <c r="C53" s="39">
        <f>C51+C52</f>
        <v>12393795</v>
      </c>
      <c r="D53" s="48">
        <f t="shared" si="3"/>
        <v>0.38003115730569703</v>
      </c>
      <c r="E53" s="39">
        <f>E51+E52</f>
        <v>16420365</v>
      </c>
      <c r="F53" s="48">
        <f t="shared" si="4"/>
        <v>0.50349794508719581</v>
      </c>
      <c r="G53" s="39">
        <f>G51+G52</f>
        <v>1384167</v>
      </c>
      <c r="H53" s="49">
        <f t="shared" si="0"/>
        <v>4.2442737427426769E-2</v>
      </c>
      <c r="I53" s="39">
        <f>I51+I52</f>
        <v>1434621</v>
      </c>
      <c r="J53" s="49">
        <f t="shared" si="1"/>
        <v>4.3989809329995889E-2</v>
      </c>
      <c r="K53" s="39">
        <f>K51+K52</f>
        <v>2818788</v>
      </c>
      <c r="L53" s="48">
        <f t="shared" si="2"/>
        <v>8.6432546757422651E-2</v>
      </c>
      <c r="M53" s="39">
        <f>M51+M52</f>
        <v>148516</v>
      </c>
      <c r="N53" s="39">
        <f t="shared" ref="N53:O53" si="9">N51+N52</f>
        <v>281176</v>
      </c>
      <c r="O53" s="65">
        <f t="shared" si="9"/>
        <v>549936</v>
      </c>
      <c r="P53" s="56">
        <f>P51+P52</f>
        <v>32612576</v>
      </c>
    </row>
    <row r="54" spans="1:16" s="43" customFormat="1" ht="14.25" thickTop="1" thickBot="1">
      <c r="A54" s="37" t="s">
        <v>64</v>
      </c>
      <c r="B54" s="58" t="s">
        <v>65</v>
      </c>
      <c r="C54" s="39">
        <f>C45+C53</f>
        <v>20712266</v>
      </c>
      <c r="D54" s="40">
        <f t="shared" si="3"/>
        <v>0.3292913414468881</v>
      </c>
      <c r="E54" s="39">
        <f>E45+E53</f>
        <v>30433441</v>
      </c>
      <c r="F54" s="40">
        <f t="shared" si="4"/>
        <v>0.48384221271273375</v>
      </c>
      <c r="G54" s="39">
        <f>G45+G53</f>
        <v>7005546</v>
      </c>
      <c r="H54" s="41">
        <f t="shared" si="0"/>
        <v>0.11137678706462542</v>
      </c>
      <c r="I54" s="39">
        <f>I45+I53</f>
        <v>3008078</v>
      </c>
      <c r="J54" s="41">
        <f t="shared" si="1"/>
        <v>4.7823547640652754E-2</v>
      </c>
      <c r="K54" s="39">
        <f>K45+K53</f>
        <v>10013624</v>
      </c>
      <c r="L54" s="40">
        <f t="shared" si="2"/>
        <v>0.15920033470527817</v>
      </c>
      <c r="M54" s="39">
        <f>M45+M53</f>
        <v>219150</v>
      </c>
      <c r="N54" s="39">
        <f t="shared" ref="N54:O54" si="10">N45+N53</f>
        <v>382068</v>
      </c>
      <c r="O54" s="65">
        <f t="shared" si="10"/>
        <v>1138967</v>
      </c>
      <c r="P54" s="42">
        <f>P45+P53</f>
        <v>62899516</v>
      </c>
    </row>
    <row r="55" spans="1:16" s="33" customFormat="1" ht="13.5" thickTop="1">
      <c r="A55" s="1"/>
      <c r="B55" s="1"/>
      <c r="C55" s="1"/>
      <c r="D55" s="59"/>
      <c r="E55" s="1"/>
      <c r="F55" s="59"/>
      <c r="G55" s="1"/>
      <c r="H55" s="59"/>
      <c r="I55" s="1"/>
      <c r="J55" s="59"/>
      <c r="K55" s="1"/>
      <c r="L55" s="59"/>
      <c r="M55" s="1"/>
      <c r="N55" s="1"/>
      <c r="O55" s="1"/>
      <c r="P55" s="60"/>
    </row>
    <row r="56" spans="1:16" s="33" customFormat="1">
      <c r="A56" s="1"/>
      <c r="B56" s="1"/>
      <c r="D56" s="3"/>
      <c r="E56" s="2"/>
      <c r="F56" s="3"/>
      <c r="G56" s="2"/>
      <c r="H56" s="3"/>
      <c r="I56" s="2"/>
      <c r="J56" s="3"/>
      <c r="K56" s="2"/>
      <c r="L56" s="3"/>
      <c r="M56" s="2"/>
      <c r="N56" s="2"/>
      <c r="O56" s="2"/>
      <c r="P56" s="61"/>
    </row>
    <row r="57" spans="1:16">
      <c r="G57" s="62"/>
      <c r="O57" s="63"/>
      <c r="P57" s="64"/>
    </row>
  </sheetData>
  <mergeCells count="12">
    <mergeCell ref="O3:O4"/>
    <mergeCell ref="P3:P4"/>
    <mergeCell ref="A1:P1"/>
    <mergeCell ref="A2:B2"/>
    <mergeCell ref="L2:P2"/>
    <mergeCell ref="A3:A4"/>
    <mergeCell ref="B3:B4"/>
    <mergeCell ref="C3:D3"/>
    <mergeCell ref="E3:F3"/>
    <mergeCell ref="G3:L3"/>
    <mergeCell ref="M3:M4"/>
    <mergeCell ref="N3:N4"/>
  </mergeCells>
  <printOptions horizontalCentered="1"/>
  <pageMargins left="0" right="0" top="0.39370078740157483" bottom="0" header="0.31496062992125984" footer="0.31496062992125984"/>
  <pageSetup paperSize="8" scale="90" orientation="landscape" horizontalDpi="4294967295" verticalDpi="4294967295" r:id="rId1"/>
  <headerFooter alignWithMargins="0">
    <oddFooter>&amp;L&amp;9Покрајински секретаријат за финансије, Одсек за фискалне и макроекономске анализе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 III prilog</vt:lpstr>
      <vt:lpstr>'Tab III prilog'!Print_Area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Zoranovic</dc:creator>
  <cp:lastModifiedBy>Maja Zoranovic</cp:lastModifiedBy>
  <cp:lastPrinted>2015-06-04T09:45:32Z</cp:lastPrinted>
  <dcterms:created xsi:type="dcterms:W3CDTF">2015-05-19T07:58:31Z</dcterms:created>
  <dcterms:modified xsi:type="dcterms:W3CDTF">2015-06-24T11:51:42Z</dcterms:modified>
</cp:coreProperties>
</file>